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 s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 s="1"/>
  <c r="C117" i="1"/>
  <c r="C115" i="1"/>
  <c r="D57" i="1"/>
  <c r="C57" i="1"/>
  <c r="D56" i="1"/>
  <c r="C56" i="1" s="1"/>
  <c r="D55" i="1"/>
  <c r="C55" i="1"/>
  <c r="D54" i="1"/>
  <c r="C54" i="1"/>
  <c r="B18" i="1"/>
  <c r="I95" i="1"/>
  <c r="I104" i="1"/>
  <c r="C113" i="1"/>
  <c r="I97" i="1"/>
  <c r="I106" i="1"/>
  <c r="I13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C135" i="1" s="1"/>
  <c r="D118" i="1"/>
  <c r="D115" i="1"/>
  <c r="D114" i="1"/>
  <c r="B75" i="1"/>
  <c r="B74" i="1"/>
  <c r="H19" i="1" s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401" i="1"/>
  <c r="I390" i="1"/>
  <c r="I391" i="1"/>
  <c r="I400" i="1"/>
  <c r="I393" i="1"/>
  <c r="I402" i="1"/>
  <c r="G393" i="1"/>
  <c r="G400" i="1"/>
  <c r="G401" i="1"/>
  <c r="G395" i="1"/>
  <c r="G389" i="1"/>
  <c r="G397" i="1"/>
  <c r="G391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E403" i="1" s="1"/>
  <c r="H30" i="1"/>
  <c r="H33" i="1"/>
  <c r="B779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I389" i="1"/>
  <c r="I403" i="1" s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D405" i="1"/>
  <c r="G403" i="1" l="1"/>
  <c r="C387" i="1"/>
  <c r="C384" i="1"/>
  <c r="C388" i="1"/>
  <c r="C402" i="1"/>
  <c r="C386" i="1"/>
  <c r="C385" i="1"/>
  <c r="C401" i="1"/>
  <c r="I138" i="1"/>
  <c r="I135" i="1" s="1"/>
  <c r="H16" i="1"/>
  <c r="H17" i="1"/>
  <c r="H18" i="1"/>
  <c r="H21" i="1"/>
  <c r="H22" i="1"/>
  <c r="H20" i="1"/>
  <c r="I101" i="1"/>
  <c r="C102" i="1"/>
  <c r="I98" i="1"/>
  <c r="I100" i="1"/>
  <c r="I109" i="1"/>
  <c r="I103" i="1"/>
  <c r="C100" i="1"/>
  <c r="I96" i="1"/>
  <c r="I105" i="1"/>
  <c r="I108" i="1"/>
  <c r="I99" i="1"/>
  <c r="C403" i="1" l="1"/>
</calcChain>
</file>

<file path=xl/sharedStrings.xml><?xml version="1.0" encoding="utf-8"?>
<sst xmlns="http://schemas.openxmlformats.org/spreadsheetml/2006/main" count="692" uniqueCount="533">
  <si>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</si>
  <si>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</si>
  <si>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</si>
  <si>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</si>
  <si>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</si>
  <si>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</si>
  <si>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</si>
  <si>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</si>
  <si>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</si>
  <si>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</si>
  <si>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</si>
  <si>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</si>
  <si>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</si>
  <si>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</si>
  <si>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</si>
  <si>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</si>
  <si>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</si>
  <si>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</si>
  <si>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</si>
  <si>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</si>
  <si>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</si>
  <si>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</si>
  <si>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</si>
  <si>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</si>
  <si>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</si>
  <si>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</si>
  <si>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</si>
  <si>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</si>
  <si>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</si>
  <si>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</si>
  <si>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</si>
  <si>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</si>
  <si>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</si>
  <si>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</si>
  <si>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</si>
  <si>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</si>
  <si>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</si>
  <si>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</si>
  <si>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</si>
  <si>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</si>
  <si>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</si>
  <si>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</si>
  <si>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</si>
  <si>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</si>
  <si>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</si>
  <si>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</si>
  <si>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</si>
  <si>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</si>
  <si>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</si>
  <si>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</si>
  <si>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</si>
  <si>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</si>
  <si>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</si>
  <si>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</si>
  <si>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</si>
  <si>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</si>
  <si>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</si>
  <si>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</si>
  <si>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</si>
  <si>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</si>
  <si>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</si>
  <si>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</si>
  <si>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</si>
  <si>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</si>
  <si>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</si>
  <si>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</si>
  <si>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</si>
  <si>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</si>
  <si>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</si>
  <si>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</si>
  <si>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</si>
  <si>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</si>
  <si>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</si>
  <si>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</si>
  <si>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</si>
  <si>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</si>
  <si>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</si>
  <si>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</si>
  <si>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</si>
  <si>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</si>
  <si>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</si>
  <si>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</si>
  <si>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</si>
  <si>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</si>
  <si>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</si>
  <si>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</si>
  <si>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</si>
  <si>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</si>
  <si>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</si>
  <si>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</si>
  <si>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</si>
  <si>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</si>
  <si>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</si>
  <si>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</si>
  <si>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</si>
  <si>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</si>
  <si>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</si>
  <si>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</si>
  <si>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</si>
  <si>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</si>
  <si>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</si>
  <si>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</si>
  <si>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</si>
  <si>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</si>
  <si>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</si>
  <si>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</si>
  <si>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</si>
  <si>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</si>
  <si>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</si>
  <si>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</si>
  <si>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</si>
  <si>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</si>
  <si>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</si>
  <si>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</si>
  <si>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</si>
  <si>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</si>
  <si>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</si>
  <si>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</si>
  <si>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</si>
  <si>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</si>
  <si>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</si>
  <si>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</si>
  <si>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</si>
  <si>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</si>
  <si>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</si>
  <si>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</si>
  <si>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</si>
  <si>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</si>
  <si>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</si>
  <si>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</si>
  <si>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</si>
  <si>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</si>
  <si>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</si>
  <si>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</si>
  <si>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</si>
  <si>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</si>
  <si>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</si>
  <si>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</si>
  <si>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</si>
  <si>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</si>
  <si>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</si>
  <si>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</si>
  <si>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</si>
  <si>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</si>
  <si>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</si>
  <si>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</si>
  <si>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</si>
  <si>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</si>
  <si>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</si>
  <si>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</si>
  <si>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</si>
  <si>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</si>
  <si>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</si>
  <si>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</si>
  <si>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</si>
  <si>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</si>
  <si>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</si>
  <si>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</si>
  <si>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</si>
  <si>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</si>
  <si>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</si>
  <si>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</si>
  <si>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</si>
  <si>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</si>
  <si>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</si>
  <si>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</si>
  <si>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</si>
  <si>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</si>
  <si>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</si>
  <si>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</si>
  <si>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</si>
  <si>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</si>
  <si>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</si>
  <si>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</si>
  <si>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</si>
  <si>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</si>
  <si>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</si>
  <si>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</si>
  <si>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</si>
  <si>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</si>
  <si>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</si>
  <si>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</si>
  <si>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</si>
  <si>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</si>
  <si>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</si>
  <si>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</si>
  <si>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</si>
  <si>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</si>
  <si>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</si>
  <si>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</si>
  <si>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</si>
  <si>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</si>
  <si>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</si>
  <si>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</si>
  <si>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</si>
  <si>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</si>
  <si>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</si>
  <si>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</si>
  <si>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</si>
  <si>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</si>
  <si>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</si>
  <si>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</si>
  <si>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</si>
  <si>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</si>
  <si>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</si>
  <si>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</si>
  <si>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</si>
  <si>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</si>
  <si>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</si>
  <si>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</si>
  <si>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</si>
  <si>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</si>
  <si>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</si>
  <si>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</si>
  <si>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</si>
  <si>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</si>
  <si>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</si>
  <si>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</si>
  <si>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</si>
  <si>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</si>
  <si>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</si>
  <si>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</si>
  <si>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</si>
  <si>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</si>
  <si>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</si>
  <si>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</si>
  <si>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</si>
  <si>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</si>
  <si>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</si>
  <si>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</si>
  <si>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</si>
  <si>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</si>
  <si>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</si>
  <si>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</si>
  <si>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</si>
  <si>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</si>
  <si>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</si>
  <si>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</si>
  <si>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</si>
  <si>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</si>
  <si>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</si>
  <si>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</si>
  <si>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</si>
  <si>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</si>
  <si>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</si>
  <si>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</si>
  <si>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</si>
  <si>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</si>
  <si>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</si>
  <si>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</si>
  <si>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</si>
  <si>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</si>
  <si>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</si>
  <si>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</si>
  <si>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</si>
  <si>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</si>
  <si>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</si>
  <si>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</si>
  <si>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</si>
  <si>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</si>
  <si>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</si>
  <si>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</si>
  <si>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</si>
  <si>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</si>
  <si>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</si>
  <si>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</si>
  <si>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</si>
  <si>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</si>
  <si>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</si>
  <si>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</si>
  <si>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</si>
  <si>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</si>
  <si>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</si>
  <si>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</si>
  <si>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</si>
  <si>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</si>
  <si>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</si>
  <si>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</si>
  <si>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</si>
  <si>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</si>
  <si>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</si>
  <si>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</si>
  <si>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</si>
  <si>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</si>
  <si>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</si>
  <si>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</si>
  <si>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</si>
  <si>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</si>
  <si>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</si>
  <si>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</si>
  <si>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</si>
  <si>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</si>
  <si>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</si>
  <si>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</si>
  <si>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</si>
  <si>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</si>
  <si>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</si>
  <si>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</si>
  <si>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</si>
  <si>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</si>
  <si>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</si>
  <si>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</si>
  <si>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</si>
  <si>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</si>
  <si>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</si>
  <si>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</si>
  <si>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</si>
  <si>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</si>
  <si>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</si>
  <si>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</si>
  <si>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</si>
  <si>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</si>
  <si>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</si>
  <si>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</si>
  <si>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</si>
  <si>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</si>
  <si>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</si>
  <si>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</si>
  <si>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</si>
  <si>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</si>
  <si>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</si>
  <si>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</si>
  <si>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</si>
  <si>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</si>
  <si>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</si>
  <si>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</si>
  <si>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</si>
  <si>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</si>
  <si>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</si>
  <si>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</si>
  <si>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</si>
  <si>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</si>
  <si>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</si>
  <si>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</si>
  <si>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</si>
  <si>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</si>
  <si>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</si>
  <si>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</si>
  <si>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</si>
  <si>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</si>
  <si>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</si>
  <si>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</si>
  <si>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</si>
  <si>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</si>
  <si>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</si>
  <si>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</si>
  <si>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</si>
  <si>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</si>
  <si>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</si>
  <si>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</si>
  <si>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</si>
  <si>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</si>
  <si>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</si>
  <si>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</si>
  <si>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</si>
  <si>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</si>
  <si>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</si>
  <si>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</si>
  <si>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</si>
  <si>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</si>
  <si>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</si>
  <si>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</si>
  <si>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</si>
  <si>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</si>
  <si>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</si>
  <si>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</si>
  <si>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</si>
  <si>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</si>
  <si>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</si>
  <si>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</si>
  <si>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</si>
  <si>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</si>
  <si>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</si>
  <si>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</si>
  <si>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</si>
  <si>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</si>
  <si>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</si>
  <si>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</si>
  <si>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</si>
  <si>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</si>
  <si>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</si>
  <si>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</si>
  <si>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</si>
  <si>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</si>
  <si>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</si>
  <si>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</si>
  <si>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</si>
  <si>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</si>
  <si>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</si>
  <si>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</si>
  <si>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</si>
  <si>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</si>
  <si>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</si>
  <si>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</si>
  <si>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</si>
  <si>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</si>
  <si>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</si>
  <si>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</si>
  <si>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</si>
  <si>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</si>
  <si>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</si>
  <si>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</si>
  <si>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</si>
  <si>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</si>
  <si>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</si>
  <si>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</si>
  <si>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</si>
  <si>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</si>
  <si>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</si>
  <si>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</si>
  <si>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</si>
  <si>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</si>
  <si>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</si>
  <si>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</si>
  <si>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</si>
  <si>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</si>
  <si>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</si>
  <si>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</si>
  <si>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</si>
  <si>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</si>
  <si>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</si>
  <si>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</si>
  <si>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</si>
  <si>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</si>
  <si>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</si>
  <si>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</si>
  <si>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</si>
  <si>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</si>
  <si>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</si>
  <si>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</si>
  <si>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</si>
  <si>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</si>
  <si>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</si>
  <si>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</si>
  <si>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</si>
  <si>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</si>
  <si>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</si>
  <si>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</si>
  <si>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</si>
  <si>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</si>
  <si>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</si>
  <si>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</si>
  <si>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</si>
  <si>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</si>
  <si>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</si>
  <si>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</si>
  <si>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</si>
  <si>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</si>
  <si>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</si>
  <si>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</si>
  <si>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</si>
  <si>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</si>
  <si>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</si>
  <si>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</si>
  <si>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</si>
  <si>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</si>
  <si>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</si>
  <si>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</si>
  <si>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</si>
  <si>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</si>
  <si>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</si>
  <si>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</si>
  <si>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</si>
  <si>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</si>
  <si>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</si>
  <si>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</si>
  <si>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</si>
  <si>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</si>
  <si>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</si>
  <si>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</si>
  <si>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</si>
  <si>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</si>
  <si>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</si>
  <si>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</si>
  <si>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</si>
  <si>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</si>
  <si>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</si>
  <si>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</si>
  <si>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</si>
  <si>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</si>
  <si>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</si>
  <si>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</si>
  <si>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</si>
  <si>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</si>
  <si>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</si>
  <si>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</si>
  <si>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</si>
  <si>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</si>
  <si>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</si>
  <si>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</si>
  <si>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</si>
  <si>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</si>
  <si>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</si>
  <si>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</si>
  <si>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</si>
  <si>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</si>
  <si>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</si>
  <si>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</si>
  <si>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</si>
  <si>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01:03 PM</t>
  </si>
  <si>
    <t>Entidad: Aguascalientes (Ags)</t>
  </si>
  <si>
    <t>Gobernador:</t>
  </si>
  <si>
    <t>Mtra. María Teresa Jiménez Esquivel</t>
  </si>
  <si>
    <t>PAN-PRI-PRD</t>
  </si>
  <si>
    <t>01/10/2022 al 30/09/2028</t>
  </si>
  <si>
    <t>Medio Bajo</t>
  </si>
  <si>
    <t>Muy 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</si>
  <si>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</si>
  <si>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</si>
  <si>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</si>
  <si>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</si>
  <si>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</si>
  <si>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</si>
  <si>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</si>
  <si>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</si>
  <si>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</si>
  <si>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</si>
  <si>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</si>
  <si>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</si>
  <si>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</si>
  <si>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</si>
  <si>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550 a 599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</si>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</sst>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-5.1451715581283704E-2</c:v>
                </c:pt>
                <c:pt idx="1">
                  <c:v>-7.5741895179070193E-2</c:v>
                </c:pt>
                <c:pt idx="2">
                  <c:v>-2.6128714192774301E-2</c:v>
                </c:pt>
                <c:pt idx="3">
                  <c:v>-6.2744971981739034E-2</c:v>
                </c:pt>
                <c:pt idx="4">
                  <c:v>-9.6983223983268002E-2</c:v>
                </c:pt>
                <c:pt idx="5">
                  <c:v>-7.3834179692822868E-2</c:v>
                </c:pt>
                <c:pt idx="6">
                  <c:v>-6.7046066786813144E-2</c:v>
                </c:pt>
                <c:pt idx="7">
                  <c:v>-5.883380583649131E-2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5.1584486988751468E-2</c:v>
                </c:pt>
                <c:pt idx="1">
                  <c:v>8.580107628695674E-2</c:v>
                </c:pt>
                <c:pt idx="2">
                  <c:v>2.7944188490675603E-2</c:v>
                </c:pt>
                <c:pt idx="3">
                  <c:v>6.2628971699425107E-2</c:v>
                </c:pt>
                <c:pt idx="4">
                  <c:v>8.6671777201192707E-2</c:v>
                </c:pt>
                <c:pt idx="5">
                  <c:v>6.8901372506954772E-2</c:v>
                </c:pt>
                <c:pt idx="6">
                  <c:v>5.7874357718316373E-2</c:v>
                </c:pt>
                <c:pt idx="7">
                  <c:v>4.5829195873464658E-2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8437376"/>
        <c:axId val="168237248"/>
      </c:barChart>
      <c:catAx>
        <c:axId val="23843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823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82372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8437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0.14661978080947763</c:v>
                </c:pt>
                <c:pt idx="1">
                  <c:v>0.31366225671296771</c:v>
                </c:pt>
                <c:pt idx="2">
                  <c:v>0.19759654083507047</c:v>
                </c:pt>
                <c:pt idx="3">
                  <c:v>0.17199335411033828</c:v>
                </c:pt>
                <c:pt idx="4">
                  <c:v>9.7338032238756686E-2</c:v>
                </c:pt>
                <c:pt idx="5">
                  <c:v>4.790664795360261E-2</c:v>
                </c:pt>
                <c:pt idx="6">
                  <c:v>2.4883387339786588E-2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8419456"/>
        <c:axId val="156319744"/>
      </c:barChart>
      <c:catAx>
        <c:axId val="23841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6319744"/>
        <c:crosses val="autoZero"/>
        <c:auto val="1"/>
        <c:lblAlgn val="ctr"/>
        <c:lblOffset val="100"/>
        <c:noMultiLvlLbl val="0"/>
      </c:catAx>
      <c:valAx>
        <c:axId val="1563197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841945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0.104782646547135</c:v>
                </c:pt>
                <c:pt idx="1">
                  <c:v>0.6273457603267687</c:v>
                </c:pt>
                <c:pt idx="2">
                  <c:v>6.073109084188337E-2</c:v>
                </c:pt>
                <c:pt idx="3">
                  <c:v>0.20714050228421288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0.13039994188282172</c:v>
                </c:pt>
                <c:pt idx="1">
                  <c:v>4.8400036943195383E-2</c:v>
                </c:pt>
                <c:pt idx="2">
                  <c:v>9.3399996407417321E-2</c:v>
                </c:pt>
                <c:pt idx="3">
                  <c:v>4.7799948463924505E-2</c:v>
                </c:pt>
                <c:pt idx="4">
                  <c:v>2.1600005977040218E-2</c:v>
                </c:pt>
                <c:pt idx="5">
                  <c:v>0.11580006736887352</c:v>
                </c:pt>
                <c:pt idx="6">
                  <c:v>9.7100038644108433E-2</c:v>
                </c:pt>
                <c:pt idx="7">
                  <c:v>4.8400036943195383E-2</c:v>
                </c:pt>
                <c:pt idx="8">
                  <c:v>8.8399947923447478E-2</c:v>
                </c:pt>
                <c:pt idx="9">
                  <c:v>5.6099927210459692E-2</c:v>
                </c:pt>
                <c:pt idx="10">
                  <c:v>1.7400022477486347E-2</c:v>
                </c:pt>
                <c:pt idx="11">
                  <c:v>0.23520002975803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7072"/>
        <c:axId val="156322624"/>
      </c:barChart>
      <c:catAx>
        <c:axId val="134147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56322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32262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4147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990692</c:v>
                </c:pt>
                <c:pt idx="1">
                  <c:v>990486</c:v>
                </c:pt>
                <c:pt idx="2">
                  <c:v>986730</c:v>
                </c:pt>
                <c:pt idx="3">
                  <c:v>989217</c:v>
                </c:pt>
                <c:pt idx="4">
                  <c:v>984167</c:v>
                </c:pt>
                <c:pt idx="5">
                  <c:v>975053</c:v>
                </c:pt>
                <c:pt idx="6">
                  <c:v>946273</c:v>
                </c:pt>
                <c:pt idx="7">
                  <c:v>950716</c:v>
                </c:pt>
                <c:pt idx="8">
                  <c:v>947979</c:v>
                </c:pt>
                <c:pt idx="9">
                  <c:v>946343</c:v>
                </c:pt>
                <c:pt idx="10">
                  <c:v>946885</c:v>
                </c:pt>
                <c:pt idx="11">
                  <c:v>947421</c:v>
                </c:pt>
                <c:pt idx="12">
                  <c:v>948255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266108</c:v>
                </c:pt>
                <c:pt idx="1">
                  <c:v>266681</c:v>
                </c:pt>
                <c:pt idx="2">
                  <c:v>266347</c:v>
                </c:pt>
                <c:pt idx="3">
                  <c:v>265553</c:v>
                </c:pt>
                <c:pt idx="4">
                  <c:v>262815</c:v>
                </c:pt>
                <c:pt idx="5">
                  <c:v>263337</c:v>
                </c:pt>
                <c:pt idx="6">
                  <c:v>262378</c:v>
                </c:pt>
                <c:pt idx="7">
                  <c:v>265024</c:v>
                </c:pt>
                <c:pt idx="8">
                  <c:v>263120</c:v>
                </c:pt>
                <c:pt idx="9">
                  <c:v>265429</c:v>
                </c:pt>
                <c:pt idx="10">
                  <c:v>263928</c:v>
                </c:pt>
                <c:pt idx="11">
                  <c:v>263489</c:v>
                </c:pt>
                <c:pt idx="12">
                  <c:v>263748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660550</c:v>
                </c:pt>
                <c:pt idx="1">
                  <c:v>657591</c:v>
                </c:pt>
                <c:pt idx="2">
                  <c:v>656759</c:v>
                </c:pt>
                <c:pt idx="3">
                  <c:v>659084</c:v>
                </c:pt>
                <c:pt idx="4">
                  <c:v>658342</c:v>
                </c:pt>
                <c:pt idx="5">
                  <c:v>651692</c:v>
                </c:pt>
                <c:pt idx="6">
                  <c:v>627317</c:v>
                </c:pt>
                <c:pt idx="7">
                  <c:v>628703</c:v>
                </c:pt>
                <c:pt idx="8">
                  <c:v>626979</c:v>
                </c:pt>
                <c:pt idx="9">
                  <c:v>623151</c:v>
                </c:pt>
                <c:pt idx="10">
                  <c:v>624716</c:v>
                </c:pt>
                <c:pt idx="11">
                  <c:v>625107</c:v>
                </c:pt>
                <c:pt idx="12">
                  <c:v>624801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277998</c:v>
                </c:pt>
                <c:pt idx="1">
                  <c:v>279267</c:v>
                </c:pt>
                <c:pt idx="2">
                  <c:v>270393</c:v>
                </c:pt>
                <c:pt idx="3">
                  <c:v>271290</c:v>
                </c:pt>
                <c:pt idx="4">
                  <c:v>271268</c:v>
                </c:pt>
                <c:pt idx="5">
                  <c:v>275837</c:v>
                </c:pt>
                <c:pt idx="6">
                  <c:v>276293</c:v>
                </c:pt>
                <c:pt idx="7">
                  <c:v>280094</c:v>
                </c:pt>
                <c:pt idx="8">
                  <c:v>278464</c:v>
                </c:pt>
                <c:pt idx="9">
                  <c:v>278914</c:v>
                </c:pt>
                <c:pt idx="10">
                  <c:v>280493</c:v>
                </c:pt>
                <c:pt idx="11">
                  <c:v>281243</c:v>
                </c:pt>
                <c:pt idx="12">
                  <c:v>285003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14048"/>
        <c:axId val="156324928"/>
      </c:lineChart>
      <c:catAx>
        <c:axId val="160514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6324928"/>
        <c:crosses val="autoZero"/>
        <c:auto val="1"/>
        <c:lblAlgn val="ctr"/>
        <c:lblOffset val="100"/>
        <c:noMultiLvlLbl val="0"/>
      </c:catAx>
      <c:valAx>
        <c:axId val="156324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0514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1859468</c:v>
                </c:pt>
                <c:pt idx="1">
                  <c:v>1858681</c:v>
                </c:pt>
                <c:pt idx="2">
                  <c:v>1851622</c:v>
                </c:pt>
                <c:pt idx="3">
                  <c:v>1871697</c:v>
                </c:pt>
                <c:pt idx="4">
                  <c:v>1880445</c:v>
                </c:pt>
                <c:pt idx="5">
                  <c:v>1894563</c:v>
                </c:pt>
                <c:pt idx="6">
                  <c:v>1910601</c:v>
                </c:pt>
                <c:pt idx="7">
                  <c:v>1941876</c:v>
                </c:pt>
                <c:pt idx="8">
                  <c:v>1939331</c:v>
                </c:pt>
                <c:pt idx="9">
                  <c:v>1948181</c:v>
                </c:pt>
                <c:pt idx="10">
                  <c:v>1927465</c:v>
                </c:pt>
                <c:pt idx="11">
                  <c:v>1933055</c:v>
                </c:pt>
                <c:pt idx="12">
                  <c:v>1929290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574238</c:v>
                </c:pt>
                <c:pt idx="1">
                  <c:v>575791</c:v>
                </c:pt>
                <c:pt idx="2">
                  <c:v>586519</c:v>
                </c:pt>
                <c:pt idx="3">
                  <c:v>600372</c:v>
                </c:pt>
                <c:pt idx="4">
                  <c:v>607596</c:v>
                </c:pt>
                <c:pt idx="5">
                  <c:v>617851</c:v>
                </c:pt>
                <c:pt idx="6">
                  <c:v>631593</c:v>
                </c:pt>
                <c:pt idx="7">
                  <c:v>645259</c:v>
                </c:pt>
                <c:pt idx="8">
                  <c:v>647227</c:v>
                </c:pt>
                <c:pt idx="9">
                  <c:v>661140</c:v>
                </c:pt>
                <c:pt idx="10">
                  <c:v>641617</c:v>
                </c:pt>
                <c:pt idx="11">
                  <c:v>644416</c:v>
                </c:pt>
                <c:pt idx="12">
                  <c:v>631670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793442</c:v>
                </c:pt>
                <c:pt idx="1">
                  <c:v>788340</c:v>
                </c:pt>
                <c:pt idx="2">
                  <c:v>785956</c:v>
                </c:pt>
                <c:pt idx="3">
                  <c:v>788377</c:v>
                </c:pt>
                <c:pt idx="4">
                  <c:v>788258</c:v>
                </c:pt>
                <c:pt idx="5">
                  <c:v>784529</c:v>
                </c:pt>
                <c:pt idx="6">
                  <c:v>784694</c:v>
                </c:pt>
                <c:pt idx="7">
                  <c:v>793038</c:v>
                </c:pt>
                <c:pt idx="8">
                  <c:v>789504</c:v>
                </c:pt>
                <c:pt idx="9">
                  <c:v>783323</c:v>
                </c:pt>
                <c:pt idx="10">
                  <c:v>786371</c:v>
                </c:pt>
                <c:pt idx="11">
                  <c:v>788218</c:v>
                </c:pt>
                <c:pt idx="12">
                  <c:v>790057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369091</c:v>
                </c:pt>
                <c:pt idx="1">
                  <c:v>372094</c:v>
                </c:pt>
                <c:pt idx="2">
                  <c:v>356662</c:v>
                </c:pt>
                <c:pt idx="3">
                  <c:v>359405</c:v>
                </c:pt>
                <c:pt idx="4">
                  <c:v>361223</c:v>
                </c:pt>
                <c:pt idx="5">
                  <c:v>370955</c:v>
                </c:pt>
                <c:pt idx="6">
                  <c:v>373311</c:v>
                </c:pt>
                <c:pt idx="7">
                  <c:v>381795</c:v>
                </c:pt>
                <c:pt idx="8">
                  <c:v>380410</c:v>
                </c:pt>
                <c:pt idx="9">
                  <c:v>380324</c:v>
                </c:pt>
                <c:pt idx="10">
                  <c:v>377739</c:v>
                </c:pt>
                <c:pt idx="11">
                  <c:v>379569</c:v>
                </c:pt>
                <c:pt idx="12">
                  <c:v>387156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51392"/>
        <c:axId val="156327232"/>
      </c:lineChart>
      <c:catAx>
        <c:axId val="418513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6327232"/>
        <c:crosses val="autoZero"/>
        <c:auto val="1"/>
        <c:lblAlgn val="ctr"/>
        <c:lblOffset val="100"/>
        <c:noMultiLvlLbl val="0"/>
      </c:catAx>
      <c:valAx>
        <c:axId val="1563272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18513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46077097843</c:v>
                </c:pt>
                <c:pt idx="1">
                  <c:v>47153045556</c:v>
                </c:pt>
                <c:pt idx="2">
                  <c:v>46710620853</c:v>
                </c:pt>
                <c:pt idx="3">
                  <c:v>48232682502</c:v>
                </c:pt>
                <c:pt idx="4">
                  <c:v>48317905861</c:v>
                </c:pt>
                <c:pt idx="5">
                  <c:v>48598570026</c:v>
                </c:pt>
                <c:pt idx="6">
                  <c:v>48840321094</c:v>
                </c:pt>
                <c:pt idx="7">
                  <c:v>49308028318</c:v>
                </c:pt>
                <c:pt idx="8">
                  <c:v>49249045731</c:v>
                </c:pt>
                <c:pt idx="9">
                  <c:v>49194527305</c:v>
                </c:pt>
                <c:pt idx="10">
                  <c:v>49102687514</c:v>
                </c:pt>
                <c:pt idx="11">
                  <c:v>49360498835</c:v>
                </c:pt>
                <c:pt idx="12">
                  <c:v>49800533231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8227170103</c:v>
                </c:pt>
                <c:pt idx="1">
                  <c:v>8192882526</c:v>
                </c:pt>
                <c:pt idx="2">
                  <c:v>8217828677</c:v>
                </c:pt>
                <c:pt idx="3">
                  <c:v>8901494111</c:v>
                </c:pt>
                <c:pt idx="4">
                  <c:v>8889359952</c:v>
                </c:pt>
                <c:pt idx="5">
                  <c:v>8991693541</c:v>
                </c:pt>
                <c:pt idx="6">
                  <c:v>9368334774</c:v>
                </c:pt>
                <c:pt idx="7">
                  <c:v>9595141506</c:v>
                </c:pt>
                <c:pt idx="8">
                  <c:v>9566510721</c:v>
                </c:pt>
                <c:pt idx="9">
                  <c:v>9568678467</c:v>
                </c:pt>
                <c:pt idx="10">
                  <c:v>9304279091</c:v>
                </c:pt>
                <c:pt idx="11">
                  <c:v>9188219106</c:v>
                </c:pt>
                <c:pt idx="12">
                  <c:v>9362592775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1526658247</c:v>
                </c:pt>
                <c:pt idx="1">
                  <c:v>1497500417</c:v>
                </c:pt>
                <c:pt idx="2">
                  <c:v>1390801992</c:v>
                </c:pt>
                <c:pt idx="3">
                  <c:v>1475007701</c:v>
                </c:pt>
                <c:pt idx="4">
                  <c:v>1452845008</c:v>
                </c:pt>
                <c:pt idx="5">
                  <c:v>1425366314</c:v>
                </c:pt>
                <c:pt idx="6">
                  <c:v>1402275980</c:v>
                </c:pt>
                <c:pt idx="7">
                  <c:v>1407977338</c:v>
                </c:pt>
                <c:pt idx="8">
                  <c:v>1339277940</c:v>
                </c:pt>
                <c:pt idx="9">
                  <c:v>1327776361</c:v>
                </c:pt>
                <c:pt idx="10">
                  <c:v>1342343051</c:v>
                </c:pt>
                <c:pt idx="11">
                  <c:v>1628027689</c:v>
                </c:pt>
                <c:pt idx="12">
                  <c:v>1834175986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2607729655</c:v>
                </c:pt>
                <c:pt idx="1">
                  <c:v>2819827197</c:v>
                </c:pt>
                <c:pt idx="2">
                  <c:v>2603544381</c:v>
                </c:pt>
                <c:pt idx="3">
                  <c:v>2508367026</c:v>
                </c:pt>
                <c:pt idx="4">
                  <c:v>2503673996</c:v>
                </c:pt>
                <c:pt idx="5">
                  <c:v>2565579727</c:v>
                </c:pt>
                <c:pt idx="6">
                  <c:v>2469351324</c:v>
                </c:pt>
                <c:pt idx="7">
                  <c:v>2628090195</c:v>
                </c:pt>
                <c:pt idx="8">
                  <c:v>2630121317</c:v>
                </c:pt>
                <c:pt idx="9">
                  <c:v>2517338137</c:v>
                </c:pt>
                <c:pt idx="10">
                  <c:v>2532942673</c:v>
                </c:pt>
                <c:pt idx="11">
                  <c:v>2527282657</c:v>
                </c:pt>
                <c:pt idx="12">
                  <c:v>2582659148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9376"/>
        <c:axId val="268371648"/>
      </c:lineChart>
      <c:catAx>
        <c:axId val="1637493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371648"/>
        <c:crosses val="autoZero"/>
        <c:auto val="1"/>
        <c:lblAlgn val="ctr"/>
        <c:lblOffset val="100"/>
        <c:noMultiLvlLbl val="0"/>
      </c:catAx>
      <c:valAx>
        <c:axId val="268371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37493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24780</c:v>
                </c:pt>
                <c:pt idx="1">
                  <c:v>25369</c:v>
                </c:pt>
                <c:pt idx="2">
                  <c:v>25227</c:v>
                </c:pt>
                <c:pt idx="3">
                  <c:v>25769</c:v>
                </c:pt>
                <c:pt idx="4">
                  <c:v>25695</c:v>
                </c:pt>
                <c:pt idx="5">
                  <c:v>25652</c:v>
                </c:pt>
                <c:pt idx="6">
                  <c:v>25563</c:v>
                </c:pt>
                <c:pt idx="7">
                  <c:v>25392</c:v>
                </c:pt>
                <c:pt idx="8">
                  <c:v>25395</c:v>
                </c:pt>
                <c:pt idx="9">
                  <c:v>25252</c:v>
                </c:pt>
                <c:pt idx="10">
                  <c:v>25475</c:v>
                </c:pt>
                <c:pt idx="11">
                  <c:v>25535</c:v>
                </c:pt>
                <c:pt idx="12">
                  <c:v>25813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14327</c:v>
                </c:pt>
                <c:pt idx="1">
                  <c:v>14229</c:v>
                </c:pt>
                <c:pt idx="2">
                  <c:v>14011</c:v>
                </c:pt>
                <c:pt idx="3">
                  <c:v>14827</c:v>
                </c:pt>
                <c:pt idx="4">
                  <c:v>14630</c:v>
                </c:pt>
                <c:pt idx="5">
                  <c:v>14553</c:v>
                </c:pt>
                <c:pt idx="6">
                  <c:v>14833</c:v>
                </c:pt>
                <c:pt idx="7">
                  <c:v>14870</c:v>
                </c:pt>
                <c:pt idx="8">
                  <c:v>14781</c:v>
                </c:pt>
                <c:pt idx="9">
                  <c:v>14473</c:v>
                </c:pt>
                <c:pt idx="10">
                  <c:v>14501</c:v>
                </c:pt>
                <c:pt idx="11">
                  <c:v>14258</c:v>
                </c:pt>
                <c:pt idx="12">
                  <c:v>14822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1924</c:v>
                </c:pt>
                <c:pt idx="1">
                  <c:v>1900</c:v>
                </c:pt>
                <c:pt idx="2">
                  <c:v>1770</c:v>
                </c:pt>
                <c:pt idx="3">
                  <c:v>1871</c:v>
                </c:pt>
                <c:pt idx="4">
                  <c:v>1843</c:v>
                </c:pt>
                <c:pt idx="5">
                  <c:v>1817</c:v>
                </c:pt>
                <c:pt idx="6">
                  <c:v>1787</c:v>
                </c:pt>
                <c:pt idx="7">
                  <c:v>1775</c:v>
                </c:pt>
                <c:pt idx="8">
                  <c:v>1696</c:v>
                </c:pt>
                <c:pt idx="9">
                  <c:v>1695</c:v>
                </c:pt>
                <c:pt idx="10">
                  <c:v>1707</c:v>
                </c:pt>
                <c:pt idx="11">
                  <c:v>2065</c:v>
                </c:pt>
                <c:pt idx="12">
                  <c:v>2322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7065</c:v>
                </c:pt>
                <c:pt idx="1">
                  <c:v>7578</c:v>
                </c:pt>
                <c:pt idx="2">
                  <c:v>7300</c:v>
                </c:pt>
                <c:pt idx="3">
                  <c:v>6979</c:v>
                </c:pt>
                <c:pt idx="4">
                  <c:v>6931</c:v>
                </c:pt>
                <c:pt idx="5">
                  <c:v>6916</c:v>
                </c:pt>
                <c:pt idx="6">
                  <c:v>6615</c:v>
                </c:pt>
                <c:pt idx="7">
                  <c:v>6884</c:v>
                </c:pt>
                <c:pt idx="8">
                  <c:v>6914</c:v>
                </c:pt>
                <c:pt idx="9">
                  <c:v>6619</c:v>
                </c:pt>
                <c:pt idx="10">
                  <c:v>6706</c:v>
                </c:pt>
                <c:pt idx="11">
                  <c:v>6658</c:v>
                </c:pt>
                <c:pt idx="12">
                  <c:v>6671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7888"/>
        <c:axId val="268373952"/>
      </c:lineChart>
      <c:catAx>
        <c:axId val="134117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373952"/>
        <c:crosses val="autoZero"/>
        <c:auto val="1"/>
        <c:lblAlgn val="ctr"/>
        <c:lblOffset val="100"/>
        <c:noMultiLvlLbl val="0"/>
      </c:catAx>
      <c:valAx>
        <c:axId val="268373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1178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1.34E-2</c:v>
                </c:pt>
                <c:pt idx="1">
                  <c:v>9.5999999999999992E-3</c:v>
                </c:pt>
                <c:pt idx="2">
                  <c:v>1.38E-2</c:v>
                </c:pt>
                <c:pt idx="3">
                  <c:v>1.2200000000000001E-2</c:v>
                </c:pt>
                <c:pt idx="4">
                  <c:v>1.23E-2</c:v>
                </c:pt>
                <c:pt idx="5">
                  <c:v>1.29E-2</c:v>
                </c:pt>
                <c:pt idx="6">
                  <c:v>1.29E-2</c:v>
                </c:pt>
                <c:pt idx="7">
                  <c:v>1.2E-2</c:v>
                </c:pt>
                <c:pt idx="8">
                  <c:v>1.26E-2</c:v>
                </c:pt>
                <c:pt idx="9">
                  <c:v>1.23E-2</c:v>
                </c:pt>
                <c:pt idx="10">
                  <c:v>1.32E-2</c:v>
                </c:pt>
                <c:pt idx="11">
                  <c:v>1.34E-2</c:v>
                </c:pt>
                <c:pt idx="12">
                  <c:v>1.34E-2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5.5999999999999999E-3</c:v>
                </c:pt>
                <c:pt idx="1">
                  <c:v>5.5999999999999999E-3</c:v>
                </c:pt>
                <c:pt idx="2">
                  <c:v>5.5999999999999999E-3</c:v>
                </c:pt>
                <c:pt idx="3">
                  <c:v>5.7999999999999996E-3</c:v>
                </c:pt>
                <c:pt idx="4">
                  <c:v>5.5999999999999999E-3</c:v>
                </c:pt>
                <c:pt idx="5">
                  <c:v>5.7000000000000002E-3</c:v>
                </c:pt>
                <c:pt idx="6">
                  <c:v>5.5999999999999999E-3</c:v>
                </c:pt>
                <c:pt idx="7">
                  <c:v>5.7999999999999996E-3</c:v>
                </c:pt>
                <c:pt idx="8">
                  <c:v>5.7999999999999996E-3</c:v>
                </c:pt>
                <c:pt idx="9">
                  <c:v>5.5999999999999999E-3</c:v>
                </c:pt>
                <c:pt idx="10">
                  <c:v>5.7999999999999996E-3</c:v>
                </c:pt>
                <c:pt idx="11">
                  <c:v>5.7000000000000002E-3</c:v>
                </c:pt>
                <c:pt idx="12">
                  <c:v>5.7000000000000002E-3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8.0999999999999996E-3</c:v>
                </c:pt>
                <c:pt idx="1">
                  <c:v>3.5999999999999999E-3</c:v>
                </c:pt>
                <c:pt idx="2">
                  <c:v>8.6999999999999994E-3</c:v>
                </c:pt>
                <c:pt idx="3">
                  <c:v>6.4999999999999997E-3</c:v>
                </c:pt>
                <c:pt idx="4">
                  <c:v>6.7000000000000002E-3</c:v>
                </c:pt>
                <c:pt idx="5">
                  <c:v>7.4000000000000003E-3</c:v>
                </c:pt>
                <c:pt idx="6">
                  <c:v>7.1000000000000004E-3</c:v>
                </c:pt>
                <c:pt idx="7">
                  <c:v>6.3E-3</c:v>
                </c:pt>
                <c:pt idx="8">
                  <c:v>6.7999999999999996E-3</c:v>
                </c:pt>
                <c:pt idx="9">
                  <c:v>6.4000000000000003E-3</c:v>
                </c:pt>
                <c:pt idx="10">
                  <c:v>7.7999999999999996E-3</c:v>
                </c:pt>
                <c:pt idx="11">
                  <c:v>8.3999999999999995E-3</c:v>
                </c:pt>
                <c:pt idx="12">
                  <c:v>8.0999999999999996E-3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2.3999999999999998E-3</c:v>
                </c:pt>
                <c:pt idx="3">
                  <c:v>2.3E-3</c:v>
                </c:pt>
                <c:pt idx="4">
                  <c:v>2.3999999999999998E-3</c:v>
                </c:pt>
                <c:pt idx="5">
                  <c:v>2.8E-3</c:v>
                </c:pt>
                <c:pt idx="6">
                  <c:v>2.7000000000000001E-3</c:v>
                </c:pt>
                <c:pt idx="7">
                  <c:v>2.7000000000000001E-3</c:v>
                </c:pt>
                <c:pt idx="8">
                  <c:v>2.8E-3</c:v>
                </c:pt>
                <c:pt idx="9">
                  <c:v>2.8E-3</c:v>
                </c:pt>
                <c:pt idx="10">
                  <c:v>2.8E-3</c:v>
                </c:pt>
                <c:pt idx="11">
                  <c:v>2.8E-3</c:v>
                </c:pt>
                <c:pt idx="12">
                  <c:v>2.8E-3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52864"/>
        <c:axId val="268376256"/>
      </c:lineChart>
      <c:catAx>
        <c:axId val="159652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376256"/>
        <c:crosses val="autoZero"/>
        <c:auto val="1"/>
        <c:lblAlgn val="ctr"/>
        <c:lblOffset val="100"/>
        <c:noMultiLvlLbl val="0"/>
      </c:catAx>
      <c:valAx>
        <c:axId val="268376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596528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9.1000000000000004E-3</c:v>
                </c:pt>
                <c:pt idx="1">
                  <c:v>9.1000000000000004E-3</c:v>
                </c:pt>
                <c:pt idx="2">
                  <c:v>8.3999999999999995E-3</c:v>
                </c:pt>
                <c:pt idx="3">
                  <c:v>9.4000000000000004E-3</c:v>
                </c:pt>
                <c:pt idx="4">
                  <c:v>8.3000000000000001E-3</c:v>
                </c:pt>
                <c:pt idx="5">
                  <c:v>8.6E-3</c:v>
                </c:pt>
                <c:pt idx="6">
                  <c:v>8.8999999999999999E-3</c:v>
                </c:pt>
                <c:pt idx="7">
                  <c:v>9.1999999999999998E-3</c:v>
                </c:pt>
                <c:pt idx="8">
                  <c:v>9.4000000000000004E-3</c:v>
                </c:pt>
                <c:pt idx="9">
                  <c:v>9.4000000000000004E-3</c:v>
                </c:pt>
                <c:pt idx="10">
                  <c:v>9.7999999999999997E-3</c:v>
                </c:pt>
                <c:pt idx="11">
                  <c:v>1.01E-2</c:v>
                </c:pt>
                <c:pt idx="12">
                  <c:v>1.18E-2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4.7000000000000002E-3</c:v>
                </c:pt>
                <c:pt idx="1">
                  <c:v>4.7000000000000002E-3</c:v>
                </c:pt>
                <c:pt idx="2">
                  <c:v>4.7999999999999996E-3</c:v>
                </c:pt>
                <c:pt idx="3">
                  <c:v>4.8999999999999998E-3</c:v>
                </c:pt>
                <c:pt idx="4">
                  <c:v>4.8999999999999998E-3</c:v>
                </c:pt>
                <c:pt idx="5">
                  <c:v>5.0000000000000001E-3</c:v>
                </c:pt>
                <c:pt idx="6">
                  <c:v>5.1000000000000004E-3</c:v>
                </c:pt>
                <c:pt idx="7">
                  <c:v>5.1000000000000004E-3</c:v>
                </c:pt>
                <c:pt idx="8">
                  <c:v>5.4000000000000003E-3</c:v>
                </c:pt>
                <c:pt idx="9">
                  <c:v>5.4000000000000003E-3</c:v>
                </c:pt>
                <c:pt idx="10">
                  <c:v>5.1999999999999998E-3</c:v>
                </c:pt>
                <c:pt idx="11">
                  <c:v>5.1999999999999998E-3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5.4000000000000003E-3</c:v>
                </c:pt>
                <c:pt idx="1">
                  <c:v>4.3E-3</c:v>
                </c:pt>
                <c:pt idx="2">
                  <c:v>3.2000000000000002E-3</c:v>
                </c:pt>
                <c:pt idx="3">
                  <c:v>4.7999999999999996E-3</c:v>
                </c:pt>
                <c:pt idx="4">
                  <c:v>3.3E-3</c:v>
                </c:pt>
                <c:pt idx="5">
                  <c:v>3.3999999999999998E-3</c:v>
                </c:pt>
                <c:pt idx="6">
                  <c:v>3.5000000000000001E-3</c:v>
                </c:pt>
                <c:pt idx="7">
                  <c:v>3.8E-3</c:v>
                </c:pt>
                <c:pt idx="8">
                  <c:v>3.5999999999999999E-3</c:v>
                </c:pt>
                <c:pt idx="9">
                  <c:v>3.7000000000000002E-3</c:v>
                </c:pt>
                <c:pt idx="10">
                  <c:v>4.0000000000000001E-3</c:v>
                </c:pt>
                <c:pt idx="11">
                  <c:v>4.3E-3</c:v>
                </c:pt>
                <c:pt idx="12">
                  <c:v>6.6E-3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2.3E-3</c:v>
                </c:pt>
                <c:pt idx="2">
                  <c:v>2.3E-3</c:v>
                </c:pt>
                <c:pt idx="3">
                  <c:v>2E-3</c:v>
                </c:pt>
                <c:pt idx="4">
                  <c:v>1.9E-3</c:v>
                </c:pt>
                <c:pt idx="5">
                  <c:v>2.2000000000000001E-3</c:v>
                </c:pt>
                <c:pt idx="6">
                  <c:v>2.5000000000000001E-3</c:v>
                </c:pt>
                <c:pt idx="7">
                  <c:v>2.5999999999999999E-3</c:v>
                </c:pt>
                <c:pt idx="8">
                  <c:v>2.7000000000000001E-3</c:v>
                </c:pt>
                <c:pt idx="9">
                  <c:v>2.3999999999999998E-3</c:v>
                </c:pt>
                <c:pt idx="10">
                  <c:v>2.8999999999999998E-3</c:v>
                </c:pt>
                <c:pt idx="11">
                  <c:v>3.0000000000000001E-3</c:v>
                </c:pt>
                <c:pt idx="12">
                  <c:v>3.0999999999999999E-3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15072"/>
        <c:axId val="271655488"/>
      </c:lineChart>
      <c:catAx>
        <c:axId val="16051507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655488"/>
        <c:crosses val="autoZero"/>
        <c:auto val="1"/>
        <c:lblAlgn val="ctr"/>
        <c:lblOffset val="100"/>
        <c:noMultiLvlLbl val="0"/>
      </c:catAx>
      <c:valAx>
        <c:axId val="271655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0515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7.1000000000000004E-3</c:v>
                </c:pt>
                <c:pt idx="1">
                  <c:v>6.0000000000000001E-3</c:v>
                </c:pt>
                <c:pt idx="2">
                  <c:v>7.1000000000000004E-3</c:v>
                </c:pt>
                <c:pt idx="3">
                  <c:v>6.7999999999999996E-3</c:v>
                </c:pt>
                <c:pt idx="4">
                  <c:v>7.6E-3</c:v>
                </c:pt>
                <c:pt idx="5">
                  <c:v>6.3E-3</c:v>
                </c:pt>
                <c:pt idx="6">
                  <c:v>6.4999999999999997E-3</c:v>
                </c:pt>
                <c:pt idx="7">
                  <c:v>6.4999999999999997E-3</c:v>
                </c:pt>
                <c:pt idx="8">
                  <c:v>6.7999999999999996E-3</c:v>
                </c:pt>
                <c:pt idx="9">
                  <c:v>6.7000000000000002E-3</c:v>
                </c:pt>
                <c:pt idx="10">
                  <c:v>7.1999999999999998E-3</c:v>
                </c:pt>
                <c:pt idx="11">
                  <c:v>7.1000000000000004E-3</c:v>
                </c:pt>
                <c:pt idx="12">
                  <c:v>7.1000000000000004E-3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4.3E-3</c:v>
                </c:pt>
                <c:pt idx="2">
                  <c:v>4.1999999999999997E-3</c:v>
                </c:pt>
                <c:pt idx="3">
                  <c:v>4.1999999999999997E-3</c:v>
                </c:pt>
                <c:pt idx="4">
                  <c:v>3.8999999999999998E-3</c:v>
                </c:pt>
                <c:pt idx="5">
                  <c:v>3.8999999999999998E-3</c:v>
                </c:pt>
                <c:pt idx="6">
                  <c:v>4.0000000000000001E-3</c:v>
                </c:pt>
                <c:pt idx="7">
                  <c:v>4.1000000000000003E-3</c:v>
                </c:pt>
                <c:pt idx="8">
                  <c:v>4.3E-3</c:v>
                </c:pt>
                <c:pt idx="9">
                  <c:v>4.0000000000000001E-3</c:v>
                </c:pt>
                <c:pt idx="10">
                  <c:v>4.1000000000000003E-3</c:v>
                </c:pt>
                <c:pt idx="11">
                  <c:v>4.1999999999999997E-3</c:v>
                </c:pt>
                <c:pt idx="12">
                  <c:v>4.1999999999999997E-3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2.8999999999999998E-3</c:v>
                </c:pt>
                <c:pt idx="1">
                  <c:v>2.5000000000000001E-3</c:v>
                </c:pt>
                <c:pt idx="2">
                  <c:v>2.8999999999999998E-3</c:v>
                </c:pt>
                <c:pt idx="3">
                  <c:v>2.5999999999999999E-3</c:v>
                </c:pt>
                <c:pt idx="4">
                  <c:v>4.0000000000000001E-3</c:v>
                </c:pt>
                <c:pt idx="5">
                  <c:v>2.3999999999999998E-3</c:v>
                </c:pt>
                <c:pt idx="6">
                  <c:v>2.5000000000000001E-3</c:v>
                </c:pt>
                <c:pt idx="7">
                  <c:v>2.3E-3</c:v>
                </c:pt>
                <c:pt idx="8">
                  <c:v>2.5000000000000001E-3</c:v>
                </c:pt>
                <c:pt idx="9">
                  <c:v>2.3999999999999998E-3</c:v>
                </c:pt>
                <c:pt idx="10">
                  <c:v>2.7000000000000001E-3</c:v>
                </c:pt>
                <c:pt idx="11">
                  <c:v>2.8E-3</c:v>
                </c:pt>
                <c:pt idx="12">
                  <c:v>2.5999999999999999E-3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2.3999999999999998E-3</c:v>
                </c:pt>
                <c:pt idx="3">
                  <c:v>2.3999999999999998E-3</c:v>
                </c:pt>
                <c:pt idx="4">
                  <c:v>2.2000000000000001E-3</c:v>
                </c:pt>
                <c:pt idx="5">
                  <c:v>2.2000000000000001E-3</c:v>
                </c:pt>
                <c:pt idx="6">
                  <c:v>2.3999999999999998E-3</c:v>
                </c:pt>
                <c:pt idx="7">
                  <c:v>2.5999999999999999E-3</c:v>
                </c:pt>
                <c:pt idx="8">
                  <c:v>2.3999999999999998E-3</c:v>
                </c:pt>
                <c:pt idx="9">
                  <c:v>2.5999999999999999E-3</c:v>
                </c:pt>
                <c:pt idx="10">
                  <c:v>2.8E-3</c:v>
                </c:pt>
                <c:pt idx="11">
                  <c:v>2.7000000000000001E-3</c:v>
                </c:pt>
                <c:pt idx="12">
                  <c:v>2.8999999999999998E-3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49856"/>
        <c:axId val="271657792"/>
      </c:lineChart>
      <c:catAx>
        <c:axId val="41849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657792"/>
        <c:crosses val="autoZero"/>
        <c:auto val="1"/>
        <c:lblAlgn val="ctr"/>
        <c:lblOffset val="100"/>
        <c:noMultiLvlLbl val="0"/>
      </c:catAx>
      <c:valAx>
        <c:axId val="271657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41849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4.1000000000000003E-3</c:v>
                </c:pt>
                <c:pt idx="1">
                  <c:v>4.0000000000000001E-3</c:v>
                </c:pt>
                <c:pt idx="2">
                  <c:v>4.4999999999999997E-3</c:v>
                </c:pt>
                <c:pt idx="3">
                  <c:v>4.1000000000000003E-3</c:v>
                </c:pt>
                <c:pt idx="4">
                  <c:v>4.1000000000000003E-3</c:v>
                </c:pt>
                <c:pt idx="5">
                  <c:v>5.0000000000000001E-3</c:v>
                </c:pt>
                <c:pt idx="6">
                  <c:v>3.7000000000000002E-3</c:v>
                </c:pt>
                <c:pt idx="7">
                  <c:v>4.1000000000000003E-3</c:v>
                </c:pt>
                <c:pt idx="8">
                  <c:v>4.4000000000000003E-3</c:v>
                </c:pt>
                <c:pt idx="9">
                  <c:v>4.4000000000000003E-3</c:v>
                </c:pt>
                <c:pt idx="10">
                  <c:v>4.4999999999999997E-3</c:v>
                </c:pt>
                <c:pt idx="11">
                  <c:v>4.4999999999999997E-3</c:v>
                </c:pt>
                <c:pt idx="12">
                  <c:v>4.4000000000000003E-3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3.3E-3</c:v>
                </c:pt>
                <c:pt idx="1">
                  <c:v>3.3E-3</c:v>
                </c:pt>
                <c:pt idx="2">
                  <c:v>3.3999999999999998E-3</c:v>
                </c:pt>
                <c:pt idx="3">
                  <c:v>3.3E-3</c:v>
                </c:pt>
                <c:pt idx="4">
                  <c:v>3.2000000000000002E-3</c:v>
                </c:pt>
                <c:pt idx="5">
                  <c:v>3.0999999999999999E-3</c:v>
                </c:pt>
                <c:pt idx="6">
                  <c:v>3.0000000000000001E-3</c:v>
                </c:pt>
                <c:pt idx="7">
                  <c:v>3.3E-3</c:v>
                </c:pt>
                <c:pt idx="8">
                  <c:v>3.5000000000000001E-3</c:v>
                </c:pt>
                <c:pt idx="9">
                  <c:v>3.5999999999999999E-3</c:v>
                </c:pt>
                <c:pt idx="10">
                  <c:v>3.5999999999999999E-3</c:v>
                </c:pt>
                <c:pt idx="11">
                  <c:v>3.3999999999999998E-3</c:v>
                </c:pt>
                <c:pt idx="12">
                  <c:v>3.3999999999999998E-3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6.9999999999999999E-4</c:v>
                </c:pt>
                <c:pt idx="1">
                  <c:v>5.0000000000000001E-4</c:v>
                </c:pt>
                <c:pt idx="2">
                  <c:v>2.3E-3</c:v>
                </c:pt>
                <c:pt idx="3">
                  <c:v>5.9999999999999995E-4</c:v>
                </c:pt>
                <c:pt idx="4">
                  <c:v>5.0000000000000001E-4</c:v>
                </c:pt>
                <c:pt idx="5">
                  <c:v>2E-3</c:v>
                </c:pt>
                <c:pt idx="6">
                  <c:v>4.0000000000000002E-4</c:v>
                </c:pt>
                <c:pt idx="7">
                  <c:v>5.0000000000000001E-4</c:v>
                </c:pt>
                <c:pt idx="8">
                  <c:v>5.0000000000000001E-4</c:v>
                </c:pt>
                <c:pt idx="9">
                  <c:v>5.0000000000000001E-4</c:v>
                </c:pt>
                <c:pt idx="10">
                  <c:v>5.0000000000000001E-4</c:v>
                </c:pt>
                <c:pt idx="11">
                  <c:v>5.9999999999999995E-4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1.5E-3</c:v>
                </c:pt>
                <c:pt idx="1">
                  <c:v>1.5E-3</c:v>
                </c:pt>
                <c:pt idx="2">
                  <c:v>1.5E-3</c:v>
                </c:pt>
                <c:pt idx="3">
                  <c:v>1.6000000000000001E-3</c:v>
                </c:pt>
                <c:pt idx="4">
                  <c:v>1.6999999999999999E-3</c:v>
                </c:pt>
                <c:pt idx="5">
                  <c:v>1.5E-3</c:v>
                </c:pt>
                <c:pt idx="6">
                  <c:v>1.4E-3</c:v>
                </c:pt>
                <c:pt idx="7">
                  <c:v>1.6999999999999999E-3</c:v>
                </c:pt>
                <c:pt idx="8">
                  <c:v>1.9E-3</c:v>
                </c:pt>
                <c:pt idx="9">
                  <c:v>1.8E-3</c:v>
                </c:pt>
                <c:pt idx="10">
                  <c:v>2E-3</c:v>
                </c:pt>
                <c:pt idx="11">
                  <c:v>2.2000000000000001E-3</c:v>
                </c:pt>
                <c:pt idx="12">
                  <c:v>2.0999999999999999E-3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85792"/>
        <c:axId val="271660096"/>
      </c:lineChart>
      <c:catAx>
        <c:axId val="133985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660096"/>
        <c:crosses val="autoZero"/>
        <c:auto val="1"/>
        <c:lblAlgn val="ctr"/>
        <c:lblOffset val="100"/>
        <c:noMultiLvlLbl val="0"/>
      </c:catAx>
      <c:valAx>
        <c:axId val="271660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3985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0.2172</c:v>
                </c:pt>
                <c:pt idx="1">
                  <c:v>0.216</c:v>
                </c:pt>
                <c:pt idx="2">
                  <c:v>0.20949999999999999</c:v>
                </c:pt>
                <c:pt idx="3">
                  <c:v>0.21110000000000001</c:v>
                </c:pt>
                <c:pt idx="4">
                  <c:v>0.20469999999999999</c:v>
                </c:pt>
                <c:pt idx="5">
                  <c:v>0.2092</c:v>
                </c:pt>
                <c:pt idx="6">
                  <c:v>0.2046</c:v>
                </c:pt>
                <c:pt idx="7">
                  <c:v>0.20860000000000001</c:v>
                </c:pt>
                <c:pt idx="8">
                  <c:v>0.20169999999999999</c:v>
                </c:pt>
                <c:pt idx="9">
                  <c:v>0.1981</c:v>
                </c:pt>
                <c:pt idx="10">
                  <c:v>0.20250000000000001</c:v>
                </c:pt>
                <c:pt idx="11">
                  <c:v>0.20399999999999999</c:v>
                </c:pt>
                <c:pt idx="12">
                  <c:v>0.20280000000000001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0.1237</c:v>
                </c:pt>
                <c:pt idx="1">
                  <c:v>0.1186</c:v>
                </c:pt>
                <c:pt idx="2">
                  <c:v>0.1174</c:v>
                </c:pt>
                <c:pt idx="3">
                  <c:v>0.1153</c:v>
                </c:pt>
                <c:pt idx="4">
                  <c:v>0.1149</c:v>
                </c:pt>
                <c:pt idx="5">
                  <c:v>0.11559999999999999</c:v>
                </c:pt>
                <c:pt idx="6">
                  <c:v>0.11550000000000001</c:v>
                </c:pt>
                <c:pt idx="7">
                  <c:v>0.1168</c:v>
                </c:pt>
                <c:pt idx="8">
                  <c:v>0.115</c:v>
                </c:pt>
                <c:pt idx="9">
                  <c:v>0.1163</c:v>
                </c:pt>
                <c:pt idx="10">
                  <c:v>0.1173</c:v>
                </c:pt>
                <c:pt idx="11">
                  <c:v>0.1179</c:v>
                </c:pt>
                <c:pt idx="12">
                  <c:v>0.1198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6.0299999999999999E-2</c:v>
                </c:pt>
                <c:pt idx="1">
                  <c:v>6.3100000000000003E-2</c:v>
                </c:pt>
                <c:pt idx="2">
                  <c:v>5.7799999999999997E-2</c:v>
                </c:pt>
                <c:pt idx="3">
                  <c:v>6.3700000000000007E-2</c:v>
                </c:pt>
                <c:pt idx="4">
                  <c:v>5.7500000000000002E-2</c:v>
                </c:pt>
                <c:pt idx="5">
                  <c:v>6.25E-2</c:v>
                </c:pt>
                <c:pt idx="6">
                  <c:v>5.8200000000000002E-2</c:v>
                </c:pt>
                <c:pt idx="7">
                  <c:v>6.1400000000000003E-2</c:v>
                </c:pt>
                <c:pt idx="8">
                  <c:v>5.5899999999999998E-2</c:v>
                </c:pt>
                <c:pt idx="9">
                  <c:v>4.9200000000000001E-2</c:v>
                </c:pt>
                <c:pt idx="10">
                  <c:v>5.4399999999999997E-2</c:v>
                </c:pt>
                <c:pt idx="11">
                  <c:v>5.67E-2</c:v>
                </c:pt>
                <c:pt idx="12">
                  <c:v>5.1900000000000002E-2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8.8599999999999998E-2</c:v>
                </c:pt>
                <c:pt idx="1">
                  <c:v>8.6999999999999994E-2</c:v>
                </c:pt>
                <c:pt idx="2">
                  <c:v>8.3599999999999994E-2</c:v>
                </c:pt>
                <c:pt idx="3">
                  <c:v>8.1799999999999998E-2</c:v>
                </c:pt>
                <c:pt idx="4">
                  <c:v>8.0699999999999994E-2</c:v>
                </c:pt>
                <c:pt idx="5">
                  <c:v>8.1299999999999997E-2</c:v>
                </c:pt>
                <c:pt idx="6">
                  <c:v>8.0600000000000005E-2</c:v>
                </c:pt>
                <c:pt idx="7">
                  <c:v>8.1000000000000003E-2</c:v>
                </c:pt>
                <c:pt idx="8">
                  <c:v>7.8399999999999997E-2</c:v>
                </c:pt>
                <c:pt idx="9">
                  <c:v>7.8399999999999997E-2</c:v>
                </c:pt>
                <c:pt idx="10">
                  <c:v>7.8100000000000003E-2</c:v>
                </c:pt>
                <c:pt idx="11">
                  <c:v>7.6700000000000004E-2</c:v>
                </c:pt>
                <c:pt idx="12">
                  <c:v>7.85E-2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87840"/>
        <c:axId val="271662400"/>
      </c:lineChart>
      <c:catAx>
        <c:axId val="133987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662400"/>
        <c:crosses val="autoZero"/>
        <c:auto val="1"/>
        <c:lblAlgn val="ctr"/>
        <c:lblOffset val="100"/>
        <c:noMultiLvlLbl val="0"/>
      </c:catAx>
      <c:valAx>
        <c:axId val="27166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39878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0.7491000000000001</c:v>
                </c:pt>
                <c:pt idx="1">
                  <c:v>0.75529999999999997</c:v>
                </c:pt>
                <c:pt idx="2">
                  <c:v>0.75670000000000004</c:v>
                </c:pt>
                <c:pt idx="3">
                  <c:v>0.75639999999999996</c:v>
                </c:pt>
                <c:pt idx="4">
                  <c:v>0.76300000000000001</c:v>
                </c:pt>
                <c:pt idx="5">
                  <c:v>0.75800000000000001</c:v>
                </c:pt>
                <c:pt idx="6">
                  <c:v>0.76339999999999997</c:v>
                </c:pt>
                <c:pt idx="7">
                  <c:v>0.75960000000000005</c:v>
                </c:pt>
                <c:pt idx="8">
                  <c:v>0.76510000000000011</c:v>
                </c:pt>
                <c:pt idx="9">
                  <c:v>0.76910000000000012</c:v>
                </c:pt>
                <c:pt idx="10">
                  <c:v>0.76280000000000003</c:v>
                </c:pt>
                <c:pt idx="11">
                  <c:v>0.76090000000000013</c:v>
                </c:pt>
                <c:pt idx="12">
                  <c:v>0.76050000000000006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0.85859999999999992</c:v>
                </c:pt>
                <c:pt idx="1">
                  <c:v>0.86349999999999993</c:v>
                </c:pt>
                <c:pt idx="2">
                  <c:v>0.86460000000000004</c:v>
                </c:pt>
                <c:pt idx="3">
                  <c:v>0.86650000000000005</c:v>
                </c:pt>
                <c:pt idx="4">
                  <c:v>0.86749999999999994</c:v>
                </c:pt>
                <c:pt idx="5">
                  <c:v>0.86669999999999991</c:v>
                </c:pt>
                <c:pt idx="6">
                  <c:v>0.8667999999999999</c:v>
                </c:pt>
                <c:pt idx="7">
                  <c:v>0.8649</c:v>
                </c:pt>
                <c:pt idx="8">
                  <c:v>0.8660000000000001</c:v>
                </c:pt>
                <c:pt idx="9">
                  <c:v>0.86509999999999998</c:v>
                </c:pt>
                <c:pt idx="10">
                  <c:v>0.86399999999999999</c:v>
                </c:pt>
                <c:pt idx="11">
                  <c:v>0.86360000000000003</c:v>
                </c:pt>
                <c:pt idx="12">
                  <c:v>0.86070000000000002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0.92259999999999998</c:v>
                </c:pt>
                <c:pt idx="1">
                  <c:v>0.92600000000000005</c:v>
                </c:pt>
                <c:pt idx="2">
                  <c:v>0.92510000000000003</c:v>
                </c:pt>
                <c:pt idx="3">
                  <c:v>0.92179999999999995</c:v>
                </c:pt>
                <c:pt idx="4">
                  <c:v>0.92800000000000005</c:v>
                </c:pt>
                <c:pt idx="5">
                  <c:v>0.92230000000000012</c:v>
                </c:pt>
                <c:pt idx="6">
                  <c:v>0.92830000000000013</c:v>
                </c:pt>
                <c:pt idx="7">
                  <c:v>0.92570000000000008</c:v>
                </c:pt>
                <c:pt idx="8">
                  <c:v>0.93070000000000008</c:v>
                </c:pt>
                <c:pt idx="9">
                  <c:v>0.93780000000000008</c:v>
                </c:pt>
                <c:pt idx="10">
                  <c:v>0.93059999999999998</c:v>
                </c:pt>
                <c:pt idx="11">
                  <c:v>0.92720000000000002</c:v>
                </c:pt>
                <c:pt idx="12">
                  <c:v>0.9302999999999999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0.9024000000000002</c:v>
                </c:pt>
                <c:pt idx="1">
                  <c:v>0.90420000000000023</c:v>
                </c:pt>
                <c:pt idx="2">
                  <c:v>0.90780000000000016</c:v>
                </c:pt>
                <c:pt idx="3">
                  <c:v>0.90990000000000004</c:v>
                </c:pt>
                <c:pt idx="4">
                  <c:v>0.91110000000000002</c:v>
                </c:pt>
                <c:pt idx="5">
                  <c:v>0.91</c:v>
                </c:pt>
                <c:pt idx="6">
                  <c:v>0.9104000000000001</c:v>
                </c:pt>
                <c:pt idx="7">
                  <c:v>0.90939999999999988</c:v>
                </c:pt>
                <c:pt idx="8">
                  <c:v>0.91179999999999994</c:v>
                </c:pt>
                <c:pt idx="9">
                  <c:v>0.91199999999999992</c:v>
                </c:pt>
                <c:pt idx="10">
                  <c:v>0.91139999999999999</c:v>
                </c:pt>
                <c:pt idx="11">
                  <c:v>0.91259999999999997</c:v>
                </c:pt>
                <c:pt idx="12">
                  <c:v>0.91059999999999997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87328"/>
        <c:axId val="271771328"/>
      </c:lineChart>
      <c:catAx>
        <c:axId val="133987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771328"/>
        <c:crosses val="autoZero"/>
        <c:auto val="1"/>
        <c:lblAlgn val="ctr"/>
        <c:lblOffset val="100"/>
        <c:noMultiLvlLbl val="0"/>
      </c:catAx>
      <c:valAx>
        <c:axId val="271771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3987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204.54</c:v>
                </c:pt>
                <c:pt idx="1">
                  <c:v>194.16</c:v>
                </c:pt>
                <c:pt idx="2">
                  <c:v>226.99</c:v>
                </c:pt>
                <c:pt idx="3">
                  <c:v>239.97</c:v>
                </c:pt>
                <c:pt idx="4">
                  <c:v>245.3</c:v>
                </c:pt>
                <c:pt idx="5">
                  <c:v>228.74</c:v>
                </c:pt>
                <c:pt idx="6">
                  <c:v>237.93</c:v>
                </c:pt>
                <c:pt idx="7">
                  <c:v>242.98</c:v>
                </c:pt>
                <c:pt idx="8">
                  <c:v>231.62</c:v>
                </c:pt>
                <c:pt idx="9">
                  <c:v>231.9</c:v>
                </c:pt>
                <c:pt idx="10">
                  <c:v>214.22</c:v>
                </c:pt>
                <c:pt idx="11">
                  <c:v>197.25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228.25</c:v>
                </c:pt>
                <c:pt idx="1">
                  <c:v>223.27</c:v>
                </c:pt>
                <c:pt idx="2">
                  <c:v>240.53</c:v>
                </c:pt>
                <c:pt idx="3">
                  <c:v>146.25</c:v>
                </c:pt>
                <c:pt idx="4">
                  <c:v>161.69</c:v>
                </c:pt>
                <c:pt idx="5">
                  <c:v>207</c:v>
                </c:pt>
                <c:pt idx="6">
                  <c:v>205.18</c:v>
                </c:pt>
                <c:pt idx="7">
                  <c:v>191.5</c:v>
                </c:pt>
                <c:pt idx="8">
                  <c:v>191.85</c:v>
                </c:pt>
                <c:pt idx="9">
                  <c:v>204.61</c:v>
                </c:pt>
                <c:pt idx="10">
                  <c:v>173.47</c:v>
                </c:pt>
                <c:pt idx="11">
                  <c:v>185.18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195.64</c:v>
                </c:pt>
                <c:pt idx="1">
                  <c:v>191.5</c:v>
                </c:pt>
                <c:pt idx="2">
                  <c:v>228.88</c:v>
                </c:pt>
                <c:pt idx="3">
                  <c:v>208.96</c:v>
                </c:pt>
                <c:pt idx="4">
                  <c:v>220.89</c:v>
                </c:pt>
                <c:pt idx="5">
                  <c:v>213.31</c:v>
                </c:pt>
                <c:pt idx="6">
                  <c:v>205.6</c:v>
                </c:pt>
                <c:pt idx="7">
                  <c:v>213.17</c:v>
                </c:pt>
                <c:pt idx="8">
                  <c:v>215.28</c:v>
                </c:pt>
                <c:pt idx="9">
                  <c:v>213.17</c:v>
                </c:pt>
                <c:pt idx="10">
                  <c:v>199.49</c:v>
                </c:pt>
                <c:pt idx="11">
                  <c:v>194.44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202.16</c:v>
                </c:pt>
                <c:pt idx="1">
                  <c:v>210.09</c:v>
                </c:pt>
                <c:pt idx="2">
                  <c:v>242.42</c:v>
                </c:pt>
                <c:pt idx="3">
                  <c:v>232.04</c:v>
                </c:pt>
                <c:pt idx="4">
                  <c:v>247.89</c:v>
                </c:pt>
                <c:pt idx="5">
                  <c:v>243.48</c:v>
                </c:pt>
                <c:pt idx="6">
                  <c:v>237.79</c:v>
                </c:pt>
                <c:pt idx="7">
                  <c:v>246.98</c:v>
                </c:pt>
                <c:pt idx="8">
                  <c:v>237.58</c:v>
                </c:pt>
                <c:pt idx="9">
                  <c:v>242.21</c:v>
                </c:pt>
                <c:pt idx="10">
                  <c:v>216.47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18048"/>
        <c:axId val="271773632"/>
      </c:lineChart>
      <c:catAx>
        <c:axId val="13401804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773632"/>
        <c:crosses val="autoZero"/>
        <c:auto val="1"/>
        <c:lblAlgn val="ctr"/>
        <c:lblOffset val="100"/>
        <c:noMultiLvlLbl val="0"/>
      </c:catAx>
      <c:valAx>
        <c:axId val="2717736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018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118.76</c:v>
                </c:pt>
                <c:pt idx="1">
                  <c:v>102.97</c:v>
                </c:pt>
                <c:pt idx="2">
                  <c:v>115.81</c:v>
                </c:pt>
                <c:pt idx="3">
                  <c:v>121.56</c:v>
                </c:pt>
                <c:pt idx="4">
                  <c:v>130.68</c:v>
                </c:pt>
                <c:pt idx="5">
                  <c:v>117.7</c:v>
                </c:pt>
                <c:pt idx="6">
                  <c:v>119.81</c:v>
                </c:pt>
                <c:pt idx="7">
                  <c:v>123.46</c:v>
                </c:pt>
                <c:pt idx="8">
                  <c:v>113.43</c:v>
                </c:pt>
                <c:pt idx="9">
                  <c:v>123.46</c:v>
                </c:pt>
                <c:pt idx="10">
                  <c:v>116.65</c:v>
                </c:pt>
                <c:pt idx="11">
                  <c:v>111.6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117.63</c:v>
                </c:pt>
                <c:pt idx="1">
                  <c:v>110.69</c:v>
                </c:pt>
                <c:pt idx="2">
                  <c:v>116.65</c:v>
                </c:pt>
                <c:pt idx="3">
                  <c:v>66.989999999999995</c:v>
                </c:pt>
                <c:pt idx="4">
                  <c:v>73.44</c:v>
                </c:pt>
                <c:pt idx="5">
                  <c:v>97.29</c:v>
                </c:pt>
                <c:pt idx="6">
                  <c:v>99.61</c:v>
                </c:pt>
                <c:pt idx="7">
                  <c:v>99.82</c:v>
                </c:pt>
                <c:pt idx="8">
                  <c:v>100.1</c:v>
                </c:pt>
                <c:pt idx="9">
                  <c:v>110.41</c:v>
                </c:pt>
                <c:pt idx="10">
                  <c:v>92.87</c:v>
                </c:pt>
                <c:pt idx="11">
                  <c:v>102.48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96.73</c:v>
                </c:pt>
                <c:pt idx="1">
                  <c:v>89.3</c:v>
                </c:pt>
                <c:pt idx="2">
                  <c:v>108.45</c:v>
                </c:pt>
                <c:pt idx="3">
                  <c:v>101.85</c:v>
                </c:pt>
                <c:pt idx="4">
                  <c:v>109.92</c:v>
                </c:pt>
                <c:pt idx="5">
                  <c:v>107.53</c:v>
                </c:pt>
                <c:pt idx="6">
                  <c:v>108.3</c:v>
                </c:pt>
                <c:pt idx="7">
                  <c:v>108.66</c:v>
                </c:pt>
                <c:pt idx="8">
                  <c:v>112.44</c:v>
                </c:pt>
                <c:pt idx="9">
                  <c:v>107.74</c:v>
                </c:pt>
                <c:pt idx="10">
                  <c:v>110.55</c:v>
                </c:pt>
                <c:pt idx="11">
                  <c:v>103.53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101.71</c:v>
                </c:pt>
                <c:pt idx="1">
                  <c:v>101.64</c:v>
                </c:pt>
                <c:pt idx="2">
                  <c:v>115.11</c:v>
                </c:pt>
                <c:pt idx="3">
                  <c:v>111.53</c:v>
                </c:pt>
                <c:pt idx="4">
                  <c:v>115.04</c:v>
                </c:pt>
                <c:pt idx="5">
                  <c:v>121.14</c:v>
                </c:pt>
                <c:pt idx="6">
                  <c:v>113.78</c:v>
                </c:pt>
                <c:pt idx="7">
                  <c:v>121.49</c:v>
                </c:pt>
                <c:pt idx="8">
                  <c:v>123.11</c:v>
                </c:pt>
                <c:pt idx="9">
                  <c:v>125.28</c:v>
                </c:pt>
                <c:pt idx="10">
                  <c:v>115.32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17024"/>
        <c:axId val="271775936"/>
      </c:lineChart>
      <c:catAx>
        <c:axId val="1340170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775936"/>
        <c:crosses val="autoZero"/>
        <c:auto val="1"/>
        <c:lblAlgn val="ctr"/>
        <c:lblOffset val="100"/>
        <c:noMultiLvlLbl val="0"/>
      </c:catAx>
      <c:valAx>
        <c:axId val="271775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017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9.75</c:v>
                </c:pt>
                <c:pt idx="1">
                  <c:v>11.99</c:v>
                </c:pt>
                <c:pt idx="2">
                  <c:v>15.85</c:v>
                </c:pt>
                <c:pt idx="3">
                  <c:v>14.94</c:v>
                </c:pt>
                <c:pt idx="4">
                  <c:v>14.73</c:v>
                </c:pt>
                <c:pt idx="5">
                  <c:v>14.87</c:v>
                </c:pt>
                <c:pt idx="6">
                  <c:v>15.36</c:v>
                </c:pt>
                <c:pt idx="7">
                  <c:v>15.08</c:v>
                </c:pt>
                <c:pt idx="8">
                  <c:v>13.54</c:v>
                </c:pt>
                <c:pt idx="9">
                  <c:v>16.48</c:v>
                </c:pt>
                <c:pt idx="10">
                  <c:v>13.4</c:v>
                </c:pt>
                <c:pt idx="11">
                  <c:v>11.01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13.26</c:v>
                </c:pt>
                <c:pt idx="1">
                  <c:v>13.19</c:v>
                </c:pt>
                <c:pt idx="2">
                  <c:v>17.61</c:v>
                </c:pt>
                <c:pt idx="3">
                  <c:v>10.24</c:v>
                </c:pt>
                <c:pt idx="4">
                  <c:v>11.08</c:v>
                </c:pt>
                <c:pt idx="5">
                  <c:v>16.62</c:v>
                </c:pt>
                <c:pt idx="6">
                  <c:v>15.57</c:v>
                </c:pt>
                <c:pt idx="7">
                  <c:v>15.5</c:v>
                </c:pt>
                <c:pt idx="8">
                  <c:v>12.98</c:v>
                </c:pt>
                <c:pt idx="9">
                  <c:v>15.57</c:v>
                </c:pt>
                <c:pt idx="10">
                  <c:v>13.05</c:v>
                </c:pt>
                <c:pt idx="11">
                  <c:v>11.85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13.4</c:v>
                </c:pt>
                <c:pt idx="1">
                  <c:v>11.71</c:v>
                </c:pt>
                <c:pt idx="2">
                  <c:v>17.260000000000002</c:v>
                </c:pt>
                <c:pt idx="3">
                  <c:v>16.34</c:v>
                </c:pt>
                <c:pt idx="4">
                  <c:v>17.399999999999999</c:v>
                </c:pt>
                <c:pt idx="5">
                  <c:v>15.78</c:v>
                </c:pt>
                <c:pt idx="6">
                  <c:v>17.68</c:v>
                </c:pt>
                <c:pt idx="7">
                  <c:v>15.99</c:v>
                </c:pt>
                <c:pt idx="8">
                  <c:v>13.89</c:v>
                </c:pt>
                <c:pt idx="9">
                  <c:v>15.22</c:v>
                </c:pt>
                <c:pt idx="10">
                  <c:v>12.98</c:v>
                </c:pt>
                <c:pt idx="11">
                  <c:v>11.5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12.49</c:v>
                </c:pt>
                <c:pt idx="1">
                  <c:v>13.96</c:v>
                </c:pt>
                <c:pt idx="2">
                  <c:v>17.47</c:v>
                </c:pt>
                <c:pt idx="3">
                  <c:v>15.5</c:v>
                </c:pt>
                <c:pt idx="4">
                  <c:v>19.010000000000002</c:v>
                </c:pt>
                <c:pt idx="5">
                  <c:v>17.96</c:v>
                </c:pt>
                <c:pt idx="6">
                  <c:v>17.190000000000001</c:v>
                </c:pt>
                <c:pt idx="7">
                  <c:v>19.149999999999999</c:v>
                </c:pt>
                <c:pt idx="8">
                  <c:v>17.399999999999999</c:v>
                </c:pt>
                <c:pt idx="9">
                  <c:v>15.78</c:v>
                </c:pt>
                <c:pt idx="10">
                  <c:v>15.29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19072"/>
        <c:axId val="271843904"/>
      </c:lineChart>
      <c:catAx>
        <c:axId val="13401907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843904"/>
        <c:crosses val="autoZero"/>
        <c:auto val="1"/>
        <c:lblAlgn val="ctr"/>
        <c:lblOffset val="100"/>
        <c:noMultiLvlLbl val="0"/>
      </c:catAx>
      <c:valAx>
        <c:axId val="271843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019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3.3</c:v>
                </c:pt>
                <c:pt idx="1">
                  <c:v>4.21</c:v>
                </c:pt>
                <c:pt idx="2">
                  <c:v>5.26</c:v>
                </c:pt>
                <c:pt idx="3">
                  <c:v>4.84</c:v>
                </c:pt>
                <c:pt idx="4">
                  <c:v>5.19</c:v>
                </c:pt>
                <c:pt idx="5">
                  <c:v>4.7</c:v>
                </c:pt>
                <c:pt idx="6">
                  <c:v>4.42</c:v>
                </c:pt>
                <c:pt idx="7">
                  <c:v>5.54</c:v>
                </c:pt>
                <c:pt idx="8">
                  <c:v>5.05</c:v>
                </c:pt>
                <c:pt idx="9">
                  <c:v>5.05</c:v>
                </c:pt>
                <c:pt idx="10">
                  <c:v>4.49</c:v>
                </c:pt>
                <c:pt idx="11">
                  <c:v>3.93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4.42</c:v>
                </c:pt>
                <c:pt idx="1">
                  <c:v>5.54</c:v>
                </c:pt>
                <c:pt idx="2">
                  <c:v>5.68</c:v>
                </c:pt>
                <c:pt idx="3">
                  <c:v>3.3</c:v>
                </c:pt>
                <c:pt idx="4">
                  <c:v>2.81</c:v>
                </c:pt>
                <c:pt idx="5">
                  <c:v>4.63</c:v>
                </c:pt>
                <c:pt idx="6">
                  <c:v>4.91</c:v>
                </c:pt>
                <c:pt idx="7">
                  <c:v>5.54</c:v>
                </c:pt>
                <c:pt idx="8">
                  <c:v>4.5599999999999996</c:v>
                </c:pt>
                <c:pt idx="9">
                  <c:v>5.82</c:v>
                </c:pt>
                <c:pt idx="10">
                  <c:v>3.65</c:v>
                </c:pt>
                <c:pt idx="11">
                  <c:v>3.79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5.12</c:v>
                </c:pt>
                <c:pt idx="1">
                  <c:v>4.21</c:v>
                </c:pt>
                <c:pt idx="2">
                  <c:v>7.3</c:v>
                </c:pt>
                <c:pt idx="3">
                  <c:v>5.26</c:v>
                </c:pt>
                <c:pt idx="4">
                  <c:v>6.73</c:v>
                </c:pt>
                <c:pt idx="5">
                  <c:v>6.59</c:v>
                </c:pt>
                <c:pt idx="6">
                  <c:v>5.26</c:v>
                </c:pt>
                <c:pt idx="7">
                  <c:v>6.1</c:v>
                </c:pt>
                <c:pt idx="8">
                  <c:v>6.1</c:v>
                </c:pt>
                <c:pt idx="9">
                  <c:v>6.45</c:v>
                </c:pt>
                <c:pt idx="10">
                  <c:v>4.42</c:v>
                </c:pt>
                <c:pt idx="11">
                  <c:v>5.61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4.42</c:v>
                </c:pt>
                <c:pt idx="1">
                  <c:v>5.26</c:v>
                </c:pt>
                <c:pt idx="2">
                  <c:v>7.15</c:v>
                </c:pt>
                <c:pt idx="3">
                  <c:v>6.45</c:v>
                </c:pt>
                <c:pt idx="4">
                  <c:v>8.2100000000000009</c:v>
                </c:pt>
                <c:pt idx="5">
                  <c:v>8.84</c:v>
                </c:pt>
                <c:pt idx="6">
                  <c:v>7.37</c:v>
                </c:pt>
                <c:pt idx="7">
                  <c:v>6.31</c:v>
                </c:pt>
                <c:pt idx="8">
                  <c:v>6.52</c:v>
                </c:pt>
                <c:pt idx="9">
                  <c:v>6.24</c:v>
                </c:pt>
                <c:pt idx="10">
                  <c:v>4.42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020096"/>
        <c:axId val="271846208"/>
      </c:lineChart>
      <c:catAx>
        <c:axId val="13402009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846208"/>
        <c:crosses val="autoZero"/>
        <c:auto val="1"/>
        <c:lblAlgn val="ctr"/>
        <c:lblOffset val="100"/>
        <c:noMultiLvlLbl val="0"/>
      </c:catAx>
      <c:valAx>
        <c:axId val="271846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0200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0.14000000000000001</c:v>
                </c:pt>
                <c:pt idx="1">
                  <c:v>0.49</c:v>
                </c:pt>
                <c:pt idx="2">
                  <c:v>0.35</c:v>
                </c:pt>
                <c:pt idx="3">
                  <c:v>0.7</c:v>
                </c:pt>
                <c:pt idx="4">
                  <c:v>0.35</c:v>
                </c:pt>
                <c:pt idx="5">
                  <c:v>0.49</c:v>
                </c:pt>
                <c:pt idx="6">
                  <c:v>0.49</c:v>
                </c:pt>
                <c:pt idx="7">
                  <c:v>0.49</c:v>
                </c:pt>
                <c:pt idx="8">
                  <c:v>0.98</c:v>
                </c:pt>
                <c:pt idx="9">
                  <c:v>0.63</c:v>
                </c:pt>
                <c:pt idx="10">
                  <c:v>0.21</c:v>
                </c:pt>
                <c:pt idx="11">
                  <c:v>0.28000000000000003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0.42</c:v>
                </c:pt>
                <c:pt idx="1">
                  <c:v>1.05</c:v>
                </c:pt>
                <c:pt idx="2">
                  <c:v>0.28000000000000003</c:v>
                </c:pt>
                <c:pt idx="3">
                  <c:v>0.14000000000000001</c:v>
                </c:pt>
                <c:pt idx="4">
                  <c:v>0.35</c:v>
                </c:pt>
                <c:pt idx="5">
                  <c:v>0.14000000000000001</c:v>
                </c:pt>
                <c:pt idx="6">
                  <c:v>0.49</c:v>
                </c:pt>
                <c:pt idx="7">
                  <c:v>0.28000000000000003</c:v>
                </c:pt>
                <c:pt idx="8">
                  <c:v>0.63</c:v>
                </c:pt>
                <c:pt idx="9">
                  <c:v>0.35</c:v>
                </c:pt>
                <c:pt idx="10">
                  <c:v>0.49</c:v>
                </c:pt>
                <c:pt idx="11">
                  <c:v>0.28000000000000003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0.35</c:v>
                </c:pt>
                <c:pt idx="1">
                  <c:v>0.35</c:v>
                </c:pt>
                <c:pt idx="2">
                  <c:v>0.63</c:v>
                </c:pt>
                <c:pt idx="3">
                  <c:v>0.35</c:v>
                </c:pt>
                <c:pt idx="4">
                  <c:v>0.42</c:v>
                </c:pt>
                <c:pt idx="5">
                  <c:v>0.28000000000000003</c:v>
                </c:pt>
                <c:pt idx="6">
                  <c:v>0.14000000000000001</c:v>
                </c:pt>
                <c:pt idx="7">
                  <c:v>0.21</c:v>
                </c:pt>
                <c:pt idx="8">
                  <c:v>0.35</c:v>
                </c:pt>
                <c:pt idx="9">
                  <c:v>0.49</c:v>
                </c:pt>
                <c:pt idx="10">
                  <c:v>7.0000000000000007E-2</c:v>
                </c:pt>
                <c:pt idx="11">
                  <c:v>0.21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0.42</c:v>
                </c:pt>
                <c:pt idx="1">
                  <c:v>0.35</c:v>
                </c:pt>
                <c:pt idx="2">
                  <c:v>0.28000000000000003</c:v>
                </c:pt>
                <c:pt idx="3">
                  <c:v>0.7</c:v>
                </c:pt>
                <c:pt idx="4">
                  <c:v>0.7</c:v>
                </c:pt>
                <c:pt idx="5">
                  <c:v>0</c:v>
                </c:pt>
                <c:pt idx="6">
                  <c:v>0.35</c:v>
                </c:pt>
                <c:pt idx="7">
                  <c:v>0.42</c:v>
                </c:pt>
                <c:pt idx="8">
                  <c:v>0.35</c:v>
                </c:pt>
                <c:pt idx="9">
                  <c:v>0.42</c:v>
                </c:pt>
                <c:pt idx="10">
                  <c:v>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5328"/>
        <c:axId val="271848512"/>
      </c:lineChart>
      <c:catAx>
        <c:axId val="13411532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848512"/>
        <c:crosses val="autoZero"/>
        <c:auto val="1"/>
        <c:lblAlgn val="ctr"/>
        <c:lblOffset val="100"/>
        <c:noMultiLvlLbl val="0"/>
      </c:catAx>
      <c:valAx>
        <c:axId val="271848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115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23.08</c:v>
                </c:pt>
                <c:pt idx="1">
                  <c:v>23.29</c:v>
                </c:pt>
                <c:pt idx="2">
                  <c:v>28.41</c:v>
                </c:pt>
                <c:pt idx="3">
                  <c:v>34.020000000000003</c:v>
                </c:pt>
                <c:pt idx="4">
                  <c:v>34.79</c:v>
                </c:pt>
                <c:pt idx="5">
                  <c:v>34.299999999999997</c:v>
                </c:pt>
                <c:pt idx="6">
                  <c:v>30.02</c:v>
                </c:pt>
                <c:pt idx="7">
                  <c:v>31.5</c:v>
                </c:pt>
                <c:pt idx="8">
                  <c:v>35.28</c:v>
                </c:pt>
                <c:pt idx="9">
                  <c:v>33.74</c:v>
                </c:pt>
                <c:pt idx="10">
                  <c:v>31.92</c:v>
                </c:pt>
                <c:pt idx="11">
                  <c:v>31.36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27.01</c:v>
                </c:pt>
                <c:pt idx="1">
                  <c:v>27.15</c:v>
                </c:pt>
                <c:pt idx="2">
                  <c:v>33.11</c:v>
                </c:pt>
                <c:pt idx="3">
                  <c:v>26.94</c:v>
                </c:pt>
                <c:pt idx="4">
                  <c:v>25.11</c:v>
                </c:pt>
                <c:pt idx="5">
                  <c:v>29.25</c:v>
                </c:pt>
                <c:pt idx="6">
                  <c:v>29.32</c:v>
                </c:pt>
                <c:pt idx="7">
                  <c:v>27.01</c:v>
                </c:pt>
                <c:pt idx="8">
                  <c:v>26.66</c:v>
                </c:pt>
                <c:pt idx="9">
                  <c:v>26.16</c:v>
                </c:pt>
                <c:pt idx="10">
                  <c:v>21.89</c:v>
                </c:pt>
                <c:pt idx="11">
                  <c:v>25.39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22.59</c:v>
                </c:pt>
                <c:pt idx="1">
                  <c:v>24.34</c:v>
                </c:pt>
                <c:pt idx="2">
                  <c:v>31</c:v>
                </c:pt>
                <c:pt idx="3">
                  <c:v>31.64</c:v>
                </c:pt>
                <c:pt idx="4">
                  <c:v>30.16</c:v>
                </c:pt>
                <c:pt idx="5">
                  <c:v>29.88</c:v>
                </c:pt>
                <c:pt idx="6">
                  <c:v>27.29</c:v>
                </c:pt>
                <c:pt idx="7">
                  <c:v>28.13</c:v>
                </c:pt>
                <c:pt idx="8">
                  <c:v>28.83</c:v>
                </c:pt>
                <c:pt idx="9">
                  <c:v>28.34</c:v>
                </c:pt>
                <c:pt idx="10">
                  <c:v>25.88</c:v>
                </c:pt>
                <c:pt idx="11">
                  <c:v>27.85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23.22</c:v>
                </c:pt>
                <c:pt idx="1">
                  <c:v>25.32</c:v>
                </c:pt>
                <c:pt idx="2">
                  <c:v>29.25</c:v>
                </c:pt>
                <c:pt idx="3">
                  <c:v>33.67</c:v>
                </c:pt>
                <c:pt idx="4">
                  <c:v>36.479999999999997</c:v>
                </c:pt>
                <c:pt idx="5">
                  <c:v>31.28</c:v>
                </c:pt>
                <c:pt idx="6">
                  <c:v>28.69</c:v>
                </c:pt>
                <c:pt idx="7">
                  <c:v>30.86</c:v>
                </c:pt>
                <c:pt idx="8">
                  <c:v>29.25</c:v>
                </c:pt>
                <c:pt idx="9">
                  <c:v>29.67</c:v>
                </c:pt>
                <c:pt idx="10">
                  <c:v>25.81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6352"/>
        <c:axId val="271850816"/>
      </c:lineChart>
      <c:catAx>
        <c:axId val="1341163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850816"/>
        <c:crosses val="autoZero"/>
        <c:auto val="1"/>
        <c:lblAlgn val="ctr"/>
        <c:lblOffset val="100"/>
        <c:noMultiLvlLbl val="0"/>
      </c:catAx>
      <c:valAx>
        <c:axId val="271850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116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0.63</c:v>
                </c:pt>
                <c:pt idx="1">
                  <c:v>0.42</c:v>
                </c:pt>
                <c:pt idx="2">
                  <c:v>2.17</c:v>
                </c:pt>
                <c:pt idx="3">
                  <c:v>2.31</c:v>
                </c:pt>
                <c:pt idx="4">
                  <c:v>2.81</c:v>
                </c:pt>
                <c:pt idx="5">
                  <c:v>1.54</c:v>
                </c:pt>
                <c:pt idx="6">
                  <c:v>2.0299999999999998</c:v>
                </c:pt>
                <c:pt idx="7">
                  <c:v>2.38</c:v>
                </c:pt>
                <c:pt idx="8">
                  <c:v>2.67</c:v>
                </c:pt>
                <c:pt idx="9">
                  <c:v>3.16</c:v>
                </c:pt>
                <c:pt idx="10">
                  <c:v>1.47</c:v>
                </c:pt>
                <c:pt idx="11">
                  <c:v>2.5299999999999998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2.81</c:v>
                </c:pt>
                <c:pt idx="1">
                  <c:v>2.46</c:v>
                </c:pt>
                <c:pt idx="2">
                  <c:v>4</c:v>
                </c:pt>
                <c:pt idx="3">
                  <c:v>1.68</c:v>
                </c:pt>
                <c:pt idx="4">
                  <c:v>2.1</c:v>
                </c:pt>
                <c:pt idx="5">
                  <c:v>2.17</c:v>
                </c:pt>
                <c:pt idx="6">
                  <c:v>2.38</c:v>
                </c:pt>
                <c:pt idx="7">
                  <c:v>2.2400000000000002</c:v>
                </c:pt>
                <c:pt idx="8">
                  <c:v>2.0299999999999998</c:v>
                </c:pt>
                <c:pt idx="9">
                  <c:v>2.67</c:v>
                </c:pt>
                <c:pt idx="10">
                  <c:v>3.51</c:v>
                </c:pt>
                <c:pt idx="11">
                  <c:v>3.72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2.38</c:v>
                </c:pt>
                <c:pt idx="1">
                  <c:v>1.96</c:v>
                </c:pt>
                <c:pt idx="2">
                  <c:v>2.1</c:v>
                </c:pt>
                <c:pt idx="3">
                  <c:v>2.88</c:v>
                </c:pt>
                <c:pt idx="4">
                  <c:v>3.23</c:v>
                </c:pt>
                <c:pt idx="5">
                  <c:v>3.16</c:v>
                </c:pt>
                <c:pt idx="6">
                  <c:v>2.1</c:v>
                </c:pt>
                <c:pt idx="7">
                  <c:v>1.54</c:v>
                </c:pt>
                <c:pt idx="8">
                  <c:v>3.02</c:v>
                </c:pt>
                <c:pt idx="9">
                  <c:v>1.75</c:v>
                </c:pt>
                <c:pt idx="10">
                  <c:v>1.96</c:v>
                </c:pt>
                <c:pt idx="11">
                  <c:v>1.19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2.0299999999999998</c:v>
                </c:pt>
                <c:pt idx="1">
                  <c:v>2.46</c:v>
                </c:pt>
                <c:pt idx="2">
                  <c:v>1.75</c:v>
                </c:pt>
                <c:pt idx="3">
                  <c:v>2.1</c:v>
                </c:pt>
                <c:pt idx="4">
                  <c:v>2.67</c:v>
                </c:pt>
                <c:pt idx="5">
                  <c:v>2.74</c:v>
                </c:pt>
                <c:pt idx="6">
                  <c:v>2.17</c:v>
                </c:pt>
                <c:pt idx="7">
                  <c:v>2.17</c:v>
                </c:pt>
                <c:pt idx="8">
                  <c:v>2.2400000000000002</c:v>
                </c:pt>
                <c:pt idx="9">
                  <c:v>2.31</c:v>
                </c:pt>
                <c:pt idx="10">
                  <c:v>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8400"/>
        <c:axId val="271943360"/>
      </c:lineChart>
      <c:catAx>
        <c:axId val="1341184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943360"/>
        <c:crosses val="autoZero"/>
        <c:auto val="1"/>
        <c:lblAlgn val="ctr"/>
        <c:lblOffset val="100"/>
        <c:noMultiLvlLbl val="0"/>
      </c:catAx>
      <c:valAx>
        <c:axId val="27194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41184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48.89</c:v>
                </c:pt>
                <c:pt idx="1">
                  <c:v>50.79</c:v>
                </c:pt>
                <c:pt idx="2">
                  <c:v>59.13</c:v>
                </c:pt>
                <c:pt idx="3">
                  <c:v>61.59</c:v>
                </c:pt>
                <c:pt idx="4">
                  <c:v>56.75</c:v>
                </c:pt>
                <c:pt idx="5">
                  <c:v>55.13</c:v>
                </c:pt>
                <c:pt idx="6">
                  <c:v>65.8</c:v>
                </c:pt>
                <c:pt idx="7">
                  <c:v>64.53</c:v>
                </c:pt>
                <c:pt idx="8">
                  <c:v>60.68</c:v>
                </c:pt>
                <c:pt idx="9">
                  <c:v>49.38</c:v>
                </c:pt>
                <c:pt idx="10">
                  <c:v>46.09</c:v>
                </c:pt>
                <c:pt idx="11">
                  <c:v>36.549999999999997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62.71</c:v>
                </c:pt>
                <c:pt idx="1">
                  <c:v>63.2</c:v>
                </c:pt>
                <c:pt idx="2">
                  <c:v>63.2</c:v>
                </c:pt>
                <c:pt idx="3">
                  <c:v>36.97</c:v>
                </c:pt>
                <c:pt idx="4">
                  <c:v>46.79</c:v>
                </c:pt>
                <c:pt idx="5">
                  <c:v>56.89</c:v>
                </c:pt>
                <c:pt idx="6">
                  <c:v>52.89</c:v>
                </c:pt>
                <c:pt idx="7">
                  <c:v>41.11</c:v>
                </c:pt>
                <c:pt idx="8">
                  <c:v>44.89</c:v>
                </c:pt>
                <c:pt idx="9">
                  <c:v>43.63</c:v>
                </c:pt>
                <c:pt idx="10">
                  <c:v>38.020000000000003</c:v>
                </c:pt>
                <c:pt idx="11">
                  <c:v>37.67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55.06</c:v>
                </c:pt>
                <c:pt idx="1">
                  <c:v>59.62</c:v>
                </c:pt>
                <c:pt idx="2">
                  <c:v>62.15</c:v>
                </c:pt>
                <c:pt idx="3">
                  <c:v>50.65</c:v>
                </c:pt>
                <c:pt idx="4">
                  <c:v>53.03</c:v>
                </c:pt>
                <c:pt idx="5">
                  <c:v>50.08</c:v>
                </c:pt>
                <c:pt idx="6">
                  <c:v>44.82</c:v>
                </c:pt>
                <c:pt idx="7">
                  <c:v>52.54</c:v>
                </c:pt>
                <c:pt idx="8">
                  <c:v>50.65</c:v>
                </c:pt>
                <c:pt idx="9">
                  <c:v>53.17</c:v>
                </c:pt>
                <c:pt idx="10">
                  <c:v>43.63</c:v>
                </c:pt>
                <c:pt idx="11">
                  <c:v>44.54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57.87</c:v>
                </c:pt>
                <c:pt idx="1">
                  <c:v>61.1</c:v>
                </c:pt>
                <c:pt idx="2">
                  <c:v>71.41</c:v>
                </c:pt>
                <c:pt idx="3">
                  <c:v>62.08</c:v>
                </c:pt>
                <c:pt idx="4">
                  <c:v>65.8</c:v>
                </c:pt>
                <c:pt idx="5">
                  <c:v>61.52</c:v>
                </c:pt>
                <c:pt idx="6">
                  <c:v>68.25</c:v>
                </c:pt>
                <c:pt idx="7">
                  <c:v>66.569999999999993</c:v>
                </c:pt>
                <c:pt idx="8">
                  <c:v>58.71</c:v>
                </c:pt>
                <c:pt idx="9">
                  <c:v>62.5</c:v>
                </c:pt>
                <c:pt idx="10">
                  <c:v>53.1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48352"/>
        <c:axId val="271945664"/>
      </c:lineChart>
      <c:catAx>
        <c:axId val="1637483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1945664"/>
        <c:crosses val="autoZero"/>
        <c:auto val="1"/>
        <c:lblAlgn val="ctr"/>
        <c:lblOffset val="100"/>
        <c:noMultiLvlLbl val="0"/>
      </c:catAx>
      <c:valAx>
        <c:axId val="27194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637483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2.2745000000000001E-2</c:v>
                </c:pt>
                <c:pt idx="1">
                  <c:v>5.0791999999999997E-2</c:v>
                </c:pt>
                <c:pt idx="2">
                  <c:v>9.6511E-2</c:v>
                </c:pt>
                <c:pt idx="3">
                  <c:v>0.16763400000000001</c:v>
                </c:pt>
                <c:pt idx="4">
                  <c:v>0.22242999999999999</c:v>
                </c:pt>
                <c:pt idx="5">
                  <c:v>0.28435700000000003</c:v>
                </c:pt>
                <c:pt idx="6">
                  <c:v>0.15553100000000009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7.2232304900181482E-2</c:v>
                </c:pt>
                <c:pt idx="1">
                  <c:v>6.2354975722389565E-2</c:v>
                </c:pt>
                <c:pt idx="2">
                  <c:v>0.11652777909750002</c:v>
                </c:pt>
                <c:pt idx="3">
                  <c:v>2.8754952917589151E-2</c:v>
                </c:pt>
                <c:pt idx="4">
                  <c:v>0.27470282494465087</c:v>
                </c:pt>
                <c:pt idx="5">
                  <c:v>0.44542716241768893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753984"/>
        <c:axId val="271948544"/>
      </c:barChart>
      <c:catAx>
        <c:axId val="16375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1948544"/>
        <c:crosses val="autoZero"/>
        <c:auto val="1"/>
        <c:lblAlgn val="ctr"/>
        <c:lblOffset val="100"/>
        <c:noMultiLvlLbl val="0"/>
      </c:catAx>
      <c:valAx>
        <c:axId val="27194854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3753984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0.94013092251645558</c:v>
                </c:pt>
                <c:pt idx="1">
                  <c:v>0.86429228877206643</c:v>
                </c:pt>
                <c:pt idx="2">
                  <c:v>0.61397710016165497</c:v>
                </c:pt>
                <c:pt idx="3">
                  <c:v>0.61827500947499503</c:v>
                </c:pt>
                <c:pt idx="4">
                  <c:v>0.11723727192333376</c:v>
                </c:pt>
                <c:pt idx="5">
                  <c:v>0.27216053090910963</c:v>
                </c:pt>
                <c:pt idx="6">
                  <c:v>0.80281439580470426</c:v>
                </c:pt>
                <c:pt idx="7">
                  <c:v>0.95349904476580649</c:v>
                </c:pt>
                <c:pt idx="8">
                  <c:v>0.45576401976986719</c:v>
                </c:pt>
                <c:pt idx="9">
                  <c:v>0.38044876670370725</c:v>
                </c:pt>
                <c:pt idx="10">
                  <c:v>0.92612597747142678</c:v>
                </c:pt>
                <c:pt idx="11">
                  <c:v>0.60750058654731176</c:v>
                </c:pt>
                <c:pt idx="12">
                  <c:v>0.44789784021677759</c:v>
                </c:pt>
                <c:pt idx="13">
                  <c:v>0.25394791459871141</c:v>
                </c:pt>
                <c:pt idx="14">
                  <c:v>0.18039101435300609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5012352"/>
        <c:axId val="272032320"/>
      </c:barChart>
      <c:catAx>
        <c:axId val="175012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2032320"/>
        <c:crosses val="autoZero"/>
        <c:auto val="1"/>
        <c:lblAlgn val="ctr"/>
        <c:lblOffset val="100"/>
        <c:noMultiLvlLbl val="0"/>
      </c:catAx>
      <c:valAx>
        <c:axId val="27203232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7501235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0.17061195739295654</c:v>
                </c:pt>
                <c:pt idx="1">
                  <c:v>2.4336998988840914E-2</c:v>
                </c:pt>
                <c:pt idx="2">
                  <c:v>0.54459826516686216</c:v>
                </c:pt>
                <c:pt idx="3">
                  <c:v>6.7331175914428124E-2</c:v>
                </c:pt>
                <c:pt idx="4">
                  <c:v>2.2424391924423721E-3</c:v>
                </c:pt>
                <c:pt idx="5">
                  <c:v>0.1897170641306862</c:v>
                </c:pt>
                <c:pt idx="6">
                  <c:v>1.1620992137836288E-3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35456"/>
        <c:axId val="272034048"/>
      </c:barChart>
      <c:catAx>
        <c:axId val="230035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2034048"/>
        <c:crosses val="autoZero"/>
        <c:auto val="0"/>
        <c:lblAlgn val="ctr"/>
        <c:lblOffset val="100"/>
        <c:noMultiLvlLbl val="0"/>
      </c:catAx>
      <c:valAx>
        <c:axId val="2720340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003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719660</c:v>
                </c:pt>
                <c:pt idx="1">
                  <c:v>944285</c:v>
                </c:pt>
                <c:pt idx="2">
                  <c:v>1184996</c:v>
                </c:pt>
                <c:pt idx="3">
                  <c:v>1425607</c:v>
                </c:pt>
                <c:pt idx="4">
                  <c:v>1431031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348701</c:v>
                </c:pt>
                <c:pt idx="1">
                  <c:v>455018</c:v>
                </c:pt>
                <c:pt idx="2">
                  <c:v>577306</c:v>
                </c:pt>
                <c:pt idx="3">
                  <c:v>698256</c:v>
                </c:pt>
                <c:pt idx="4">
                  <c:v>697249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370959</c:v>
                </c:pt>
                <c:pt idx="1">
                  <c:v>489267</c:v>
                </c:pt>
                <c:pt idx="2">
                  <c:v>607690</c:v>
                </c:pt>
                <c:pt idx="3">
                  <c:v>727351</c:v>
                </c:pt>
                <c:pt idx="4">
                  <c:v>733782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35968"/>
        <c:axId val="272036352"/>
      </c:lineChart>
      <c:catAx>
        <c:axId val="2300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72036352"/>
        <c:crosses val="autoZero"/>
        <c:auto val="1"/>
        <c:lblAlgn val="ctr"/>
        <c:lblOffset val="100"/>
        <c:noMultiLvlLbl val="0"/>
      </c:catAx>
      <c:valAx>
        <c:axId val="272036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003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178699</c:v>
                </c:pt>
                <c:pt idx="1">
                  <c:v>103594</c:v>
                </c:pt>
                <c:pt idx="2">
                  <c:v>222065</c:v>
                </c:pt>
                <c:pt idx="3">
                  <c:v>40273</c:v>
                </c:pt>
                <c:pt idx="4">
                  <c:v>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177823</c:v>
                </c:pt>
                <c:pt idx="1">
                  <c:v>144227</c:v>
                </c:pt>
                <c:pt idx="2">
                  <c:v>10832</c:v>
                </c:pt>
                <c:pt idx="3">
                  <c:v>18428</c:v>
                </c:pt>
                <c:pt idx="4">
                  <c:v>14301</c:v>
                </c:pt>
                <c:pt idx="5">
                  <c:v>9947</c:v>
                </c:pt>
                <c:pt idx="6">
                  <c:v>133949</c:v>
                </c:pt>
                <c:pt idx="7">
                  <c:v>11450</c:v>
                </c:pt>
                <c:pt idx="8">
                  <c:v>14206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183172</c:v>
                </c:pt>
                <c:pt idx="1">
                  <c:v>104427</c:v>
                </c:pt>
                <c:pt idx="2">
                  <c:v>12539</c:v>
                </c:pt>
                <c:pt idx="3">
                  <c:v>24297</c:v>
                </c:pt>
                <c:pt idx="4">
                  <c:v>16096</c:v>
                </c:pt>
                <c:pt idx="5">
                  <c:v>11733</c:v>
                </c:pt>
                <c:pt idx="6">
                  <c:v>148411</c:v>
                </c:pt>
                <c:pt idx="7">
                  <c:v>13426</c:v>
                </c:pt>
                <c:pt idx="8">
                  <c:v>18530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212810</c:v>
                </c:pt>
                <c:pt idx="1">
                  <c:v>44090</c:v>
                </c:pt>
                <c:pt idx="2">
                  <c:v>13690</c:v>
                </c:pt>
                <c:pt idx="3">
                  <c:v>17523</c:v>
                </c:pt>
                <c:pt idx="4">
                  <c:v>11412</c:v>
                </c:pt>
                <c:pt idx="5">
                  <c:v>18754</c:v>
                </c:pt>
                <c:pt idx="6">
                  <c:v>120136</c:v>
                </c:pt>
                <c:pt idx="7">
                  <c:v>7293</c:v>
                </c:pt>
                <c:pt idx="8">
                  <c:v>3940</c:v>
                </c:pt>
                <c:pt idx="9">
                  <c:v>14485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217114</c:v>
                </c:pt>
                <c:pt idx="1">
                  <c:v>96613</c:v>
                </c:pt>
                <c:pt idx="2">
                  <c:v>120501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2684</c:v>
                </c:pt>
                <c:pt idx="1">
                  <c:v>1187</c:v>
                </c:pt>
                <c:pt idx="2">
                  <c:v>1497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36480"/>
        <c:axId val="272139968"/>
      </c:barChart>
      <c:catAx>
        <c:axId val="23003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2139968"/>
        <c:crosses val="autoZero"/>
        <c:auto val="1"/>
        <c:lblAlgn val="ctr"/>
        <c:lblOffset val="100"/>
        <c:noMultiLvlLbl val="0"/>
      </c:catAx>
      <c:valAx>
        <c:axId val="2721399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036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4598</c:v>
                </c:pt>
                <c:pt idx="1">
                  <c:v>2683</c:v>
                </c:pt>
                <c:pt idx="2">
                  <c:v>1915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13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36992"/>
        <c:axId val="272141696"/>
      </c:barChart>
      <c:catAx>
        <c:axId val="23003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2141696"/>
        <c:crosses val="autoZero"/>
        <c:auto val="1"/>
        <c:lblAlgn val="ctr"/>
        <c:lblOffset val="100"/>
        <c:noMultiLvlLbl val="0"/>
      </c:catAx>
      <c:valAx>
        <c:axId val="272141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0369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308.81</c:v>
                </c:pt>
                <c:pt idx="1">
                  <c:v>322.24</c:v>
                </c:pt>
                <c:pt idx="2">
                  <c:v>326.17</c:v>
                </c:pt>
                <c:pt idx="3">
                  <c:v>339.89</c:v>
                </c:pt>
                <c:pt idx="4">
                  <c:v>378.02</c:v>
                </c:pt>
                <c:pt idx="5">
                  <c:v>337.66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37504"/>
        <c:axId val="272143424"/>
      </c:barChart>
      <c:catAx>
        <c:axId val="23003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2143424"/>
        <c:crosses val="autoZero"/>
        <c:auto val="1"/>
        <c:lblAlgn val="ctr"/>
        <c:lblOffset val="100"/>
        <c:noMultiLvlLbl val="0"/>
      </c:catAx>
      <c:valAx>
        <c:axId val="27214342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037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291.45</c:v>
                </c:pt>
                <c:pt idx="1">
                  <c:v>358.89</c:v>
                </c:pt>
                <c:pt idx="2">
                  <c:v>360.79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38016"/>
        <c:axId val="272145152"/>
      </c:barChart>
      <c:catAx>
        <c:axId val="2300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72145152"/>
        <c:crosses val="autoZero"/>
        <c:auto val="1"/>
        <c:lblAlgn val="ctr"/>
        <c:lblOffset val="100"/>
        <c:noMultiLvlLbl val="0"/>
      </c:catAx>
      <c:valAx>
        <c:axId val="27214515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30038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pan_pri_prd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01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01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666750</xdr:colOff>
      <xdr:row>14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666750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503</v>
      </c>
      <c r="C13" s="16"/>
      <c r="D13" s="9" t="s">
        <v>106</v>
      </c>
      <c r="E13" s="248" t="s">
        <v>504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11</v>
      </c>
      <c r="F16" s="115" t="s">
        <v>241</v>
      </c>
      <c r="G16" s="118">
        <v>21852</v>
      </c>
      <c r="H16" s="121">
        <f t="shared" ref="H16:H22" si="0">IF(SUM($B$70:$B$75)&gt;0,G16/SUM($B$70:$B$75,0))</f>
        <v>2.0763770773747876E-2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76018</v>
      </c>
      <c r="H17" s="114">
        <f t="shared" si="0"/>
        <v>7.2232304900181482E-2</v>
      </c>
    </row>
    <row r="18" spans="1:8" ht="15.75" x14ac:dyDescent="0.25">
      <c r="A18" s="68"/>
      <c r="B18" s="69">
        <f>C18+D18</f>
        <v>2022</v>
      </c>
      <c r="C18" s="69">
        <v>40</v>
      </c>
      <c r="D18" s="69">
        <v>1982</v>
      </c>
      <c r="F18" s="26" t="s">
        <v>244</v>
      </c>
      <c r="G18" s="119">
        <v>65623</v>
      </c>
      <c r="H18" s="114">
        <f t="shared" si="0"/>
        <v>6.2354975722389565E-2</v>
      </c>
    </row>
    <row r="19" spans="1:8" x14ac:dyDescent="0.2">
      <c r="A19" s="70"/>
      <c r="F19" s="26" t="s">
        <v>245</v>
      </c>
      <c r="G19" s="119">
        <v>122635</v>
      </c>
      <c r="H19" s="114">
        <f t="shared" si="0"/>
        <v>0.11652777909750002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30262</v>
      </c>
      <c r="H20" s="114">
        <f t="shared" si="0"/>
        <v>2.8754952917589151E-2</v>
      </c>
    </row>
    <row r="21" spans="1:8" ht="15.75" x14ac:dyDescent="0.25">
      <c r="A21" s="14" t="s">
        <v>485</v>
      </c>
      <c r="B21" s="10"/>
      <c r="C21" s="10"/>
      <c r="D21" s="11">
        <v>1431031</v>
      </c>
      <c r="F21" s="26" t="s">
        <v>247</v>
      </c>
      <c r="G21" s="119">
        <v>289100</v>
      </c>
      <c r="H21" s="114">
        <f t="shared" si="0"/>
        <v>0.27470282494465087</v>
      </c>
    </row>
    <row r="22" spans="1:8" ht="15.75" x14ac:dyDescent="0.25">
      <c r="A22" s="14" t="s">
        <v>486</v>
      </c>
      <c r="B22" s="10"/>
      <c r="C22" s="10"/>
      <c r="D22" s="12">
        <v>1.9009999999999999E-3</v>
      </c>
      <c r="F22" s="26" t="s">
        <v>248</v>
      </c>
      <c r="G22" s="119">
        <v>468772</v>
      </c>
      <c r="H22" s="114">
        <f t="shared" si="0"/>
        <v>0.44542716241768893</v>
      </c>
    </row>
    <row r="23" spans="1:8" ht="15.75" x14ac:dyDescent="0.25">
      <c r="A23" s="9" t="s">
        <v>4</v>
      </c>
      <c r="B23" s="10"/>
      <c r="C23" s="10"/>
      <c r="D23" s="11">
        <v>387863</v>
      </c>
      <c r="F23" s="27" t="s">
        <v>249</v>
      </c>
      <c r="G23" s="117"/>
      <c r="H23" s="125">
        <v>10.35</v>
      </c>
    </row>
    <row r="24" spans="1:8" ht="15.75" x14ac:dyDescent="0.25">
      <c r="A24" s="14" t="s">
        <v>5</v>
      </c>
      <c r="B24" s="10"/>
      <c r="C24" s="10"/>
      <c r="D24" s="11">
        <v>387608</v>
      </c>
      <c r="F24" s="27" t="s">
        <v>250</v>
      </c>
      <c r="G24" s="117"/>
      <c r="H24" s="125">
        <v>10.32</v>
      </c>
    </row>
    <row r="25" spans="1:8" ht="15.75" x14ac:dyDescent="0.25">
      <c r="A25" s="9" t="s">
        <v>6</v>
      </c>
      <c r="B25" s="10"/>
      <c r="C25" s="10"/>
      <c r="D25" s="11">
        <v>714808</v>
      </c>
      <c r="F25" s="27" t="s">
        <v>251</v>
      </c>
      <c r="G25" s="117"/>
      <c r="H25" s="125">
        <v>10.38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12543.12</v>
      </c>
      <c r="F28" s="26" t="s">
        <v>252</v>
      </c>
      <c r="G28" s="119">
        <v>1066531</v>
      </c>
      <c r="H28" s="114">
        <f t="shared" ref="H28:H34" si="1">IF($B$58&gt;0,G28/$B$58,0)</f>
        <v>0.74528853672631834</v>
      </c>
    </row>
    <row r="29" spans="1:8" ht="15.75" x14ac:dyDescent="0.25">
      <c r="A29" s="9" t="s">
        <v>10</v>
      </c>
      <c r="B29" s="16"/>
      <c r="C29" s="127">
        <v>9184.48</v>
      </c>
      <c r="F29" s="115" t="s">
        <v>254</v>
      </c>
      <c r="G29" s="118">
        <v>364500</v>
      </c>
      <c r="H29" s="121">
        <f t="shared" si="1"/>
        <v>0.25471146327368172</v>
      </c>
    </row>
    <row r="30" spans="1:8" ht="15.75" x14ac:dyDescent="0.25">
      <c r="A30" s="9" t="s">
        <v>69</v>
      </c>
      <c r="B30" s="16"/>
      <c r="C30" s="127">
        <v>2766.22</v>
      </c>
      <c r="F30" s="26" t="s">
        <v>255</v>
      </c>
      <c r="G30" s="119">
        <v>102821</v>
      </c>
      <c r="H30" s="114">
        <f t="shared" si="1"/>
        <v>7.1850994143383334E-2</v>
      </c>
    </row>
    <row r="31" spans="1:8" ht="15.75" x14ac:dyDescent="0.25">
      <c r="A31" s="9" t="s">
        <v>70</v>
      </c>
      <c r="B31" s="16"/>
      <c r="C31" s="127">
        <v>3584.46</v>
      </c>
      <c r="F31" s="26" t="s">
        <v>256</v>
      </c>
      <c r="G31" s="119">
        <v>132795</v>
      </c>
      <c r="H31" s="114">
        <f t="shared" si="1"/>
        <v>9.279673186674503E-2</v>
      </c>
    </row>
    <row r="32" spans="1:8" ht="15.75" x14ac:dyDescent="0.25">
      <c r="A32" s="9" t="s">
        <v>11</v>
      </c>
      <c r="B32" s="16"/>
      <c r="C32" s="127">
        <v>4196.49</v>
      </c>
      <c r="F32" s="26" t="s">
        <v>257</v>
      </c>
      <c r="G32" s="119">
        <v>18180</v>
      </c>
      <c r="H32" s="114">
        <f t="shared" si="1"/>
        <v>1.2704127304020667E-2</v>
      </c>
    </row>
    <row r="33" spans="1:8" ht="15.75" x14ac:dyDescent="0.25">
      <c r="A33" s="9" t="s">
        <v>72</v>
      </c>
      <c r="B33" s="16"/>
      <c r="C33" s="127">
        <v>8481.5499999999993</v>
      </c>
      <c r="F33" s="26" t="s">
        <v>258</v>
      </c>
      <c r="G33" s="119">
        <v>43104</v>
      </c>
      <c r="H33" s="114">
        <f t="shared" si="1"/>
        <v>3.0120940776265502E-2</v>
      </c>
    </row>
    <row r="34" spans="1:8" ht="15.75" x14ac:dyDescent="0.25">
      <c r="A34" s="9" t="s">
        <v>239</v>
      </c>
      <c r="B34" s="16"/>
      <c r="C34" s="127">
        <v>8836.82</v>
      </c>
      <c r="F34" s="26" t="s">
        <v>259</v>
      </c>
      <c r="G34" s="119">
        <v>67600</v>
      </c>
      <c r="H34" s="114">
        <f t="shared" si="1"/>
        <v>4.7238669183267169E-2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89</v>
      </c>
      <c r="B37" s="249"/>
      <c r="C37" s="113"/>
      <c r="H37" s="1"/>
    </row>
    <row r="38" spans="1:8" ht="15.75" x14ac:dyDescent="0.25">
      <c r="A38" s="238" t="s">
        <v>505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2.2745000000000001E-2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5.0791999999999997E-2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9.6511E-2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0.16763400000000001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0.22242999999999999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0.28435700000000003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0.15553100000000009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21.648530422873399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506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719660</v>
      </c>
      <c r="C54" s="22">
        <f>+B54-D54</f>
        <v>348701</v>
      </c>
      <c r="D54" s="22">
        <f>ROUND(B54/(E54+1),0)</f>
        <v>370959</v>
      </c>
      <c r="E54" s="122">
        <v>0.94</v>
      </c>
      <c r="F54" s="20"/>
      <c r="I54" s="1"/>
    </row>
    <row r="55" spans="1:9" x14ac:dyDescent="0.2">
      <c r="A55" s="18">
        <v>2000</v>
      </c>
      <c r="B55" s="19">
        <v>944285</v>
      </c>
      <c r="C55" s="19">
        <f>+B55-D55</f>
        <v>455018</v>
      </c>
      <c r="D55" s="19">
        <f>ROUND(B55/(E55+1),0)</f>
        <v>489267</v>
      </c>
      <c r="E55" s="123">
        <v>0.93</v>
      </c>
      <c r="F55" s="24">
        <v>2.7536999999999999E-2</v>
      </c>
      <c r="I55" s="1"/>
    </row>
    <row r="56" spans="1:9" x14ac:dyDescent="0.2">
      <c r="A56" s="21">
        <v>2010</v>
      </c>
      <c r="B56" s="22">
        <v>1184996</v>
      </c>
      <c r="C56" s="22">
        <f>+B56-D56</f>
        <v>577306</v>
      </c>
      <c r="D56" s="22">
        <f>ROUND(B56/(E56+1),0)</f>
        <v>607690</v>
      </c>
      <c r="E56" s="122">
        <v>0.95</v>
      </c>
      <c r="F56" s="23">
        <v>2.2966E-2</v>
      </c>
      <c r="I56" s="1"/>
    </row>
    <row r="57" spans="1:9" x14ac:dyDescent="0.2">
      <c r="A57" s="18">
        <v>2020</v>
      </c>
      <c r="B57" s="19">
        <v>1425607</v>
      </c>
      <c r="C57" s="19">
        <f>+B57-D57</f>
        <v>698256</v>
      </c>
      <c r="D57" s="19">
        <f>ROUND(B57/(E57+1),0)</f>
        <v>727351</v>
      </c>
      <c r="E57" s="123">
        <v>0.96</v>
      </c>
      <c r="F57" s="24">
        <v>1.8658000000000001E-2</v>
      </c>
      <c r="I57" s="1"/>
    </row>
    <row r="58" spans="1:9" ht="15.75" x14ac:dyDescent="0.25">
      <c r="A58" s="90">
        <v>2022</v>
      </c>
      <c r="B58" s="91">
        <f>C58+D58</f>
        <v>1431031</v>
      </c>
      <c r="C58" s="91">
        <v>697249</v>
      </c>
      <c r="D58" s="91">
        <v>733782</v>
      </c>
      <c r="E58" s="124">
        <v>0.95021273348215141</v>
      </c>
      <c r="F58" s="92">
        <v>1.9009999999999999E-3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7.2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50.72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16.739999999999998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64.45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147448</v>
      </c>
      <c r="C68" s="34">
        <v>73819</v>
      </c>
      <c r="D68" s="35">
        <v>73629</v>
      </c>
      <c r="I68" s="1"/>
    </row>
    <row r="69" spans="1:9" ht="15.75" x14ac:dyDescent="0.25">
      <c r="A69" s="18" t="s">
        <v>23</v>
      </c>
      <c r="B69" s="11">
        <f t="shared" si="2"/>
        <v>231173</v>
      </c>
      <c r="C69" s="34">
        <v>122784</v>
      </c>
      <c r="D69" s="35">
        <v>108389</v>
      </c>
      <c r="I69" s="1"/>
    </row>
    <row r="70" spans="1:9" ht="15.75" x14ac:dyDescent="0.25">
      <c r="A70" s="18" t="s">
        <v>24</v>
      </c>
      <c r="B70" s="11">
        <f t="shared" si="2"/>
        <v>77380</v>
      </c>
      <c r="C70" s="34">
        <v>39989</v>
      </c>
      <c r="D70" s="35">
        <v>37391</v>
      </c>
      <c r="I70" s="1"/>
    </row>
    <row r="71" spans="1:9" ht="15.75" x14ac:dyDescent="0.25">
      <c r="A71" s="18" t="s">
        <v>25</v>
      </c>
      <c r="B71" s="11">
        <f t="shared" si="2"/>
        <v>179414</v>
      </c>
      <c r="C71" s="34">
        <v>89624</v>
      </c>
      <c r="D71" s="35">
        <v>89790</v>
      </c>
      <c r="I71" s="1"/>
    </row>
    <row r="72" spans="1:9" ht="15.75" x14ac:dyDescent="0.25">
      <c r="A72" s="36" t="s">
        <v>81</v>
      </c>
      <c r="B72" s="11">
        <f t="shared" si="2"/>
        <v>262816</v>
      </c>
      <c r="C72" s="34">
        <v>124030</v>
      </c>
      <c r="D72" s="35">
        <v>138786</v>
      </c>
      <c r="I72" s="1"/>
    </row>
    <row r="73" spans="1:9" ht="15.75" x14ac:dyDescent="0.25">
      <c r="A73" s="36" t="s">
        <v>82</v>
      </c>
      <c r="B73" s="11">
        <f>C73+D73</f>
        <v>204259</v>
      </c>
      <c r="C73" s="34">
        <v>98600</v>
      </c>
      <c r="D73" s="35">
        <v>105659</v>
      </c>
      <c r="I73" s="1"/>
    </row>
    <row r="74" spans="1:9" ht="15.75" x14ac:dyDescent="0.25">
      <c r="A74" s="36" t="s">
        <v>83</v>
      </c>
      <c r="B74" s="11">
        <f>C74+D74</f>
        <v>178765</v>
      </c>
      <c r="C74" s="34">
        <v>82820</v>
      </c>
      <c r="D74" s="35">
        <v>95945</v>
      </c>
      <c r="I74" s="1"/>
    </row>
    <row r="75" spans="1:9" ht="15.75" x14ac:dyDescent="0.25">
      <c r="A75" s="18" t="s">
        <v>26</v>
      </c>
      <c r="B75" s="11">
        <f t="shared" si="2"/>
        <v>149776</v>
      </c>
      <c r="C75" s="34">
        <v>65583</v>
      </c>
      <c r="D75" s="35">
        <v>84193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387863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3.69</v>
      </c>
      <c r="F95" s="130" t="s">
        <v>261</v>
      </c>
      <c r="G95" s="129"/>
      <c r="H95" s="11">
        <v>364642</v>
      </c>
      <c r="I95" s="12">
        <f>IF(AND($C$94&gt;0,$C$94&lt;&gt;"N/D")=TRUE,H95/$C$94,0)</f>
        <v>0.94013092251645558</v>
      </c>
    </row>
    <row r="96" spans="1:9" ht="15.75" x14ac:dyDescent="0.25">
      <c r="F96" s="130" t="s">
        <v>262</v>
      </c>
      <c r="G96" s="129"/>
      <c r="H96" s="11">
        <v>335227</v>
      </c>
      <c r="I96" s="12">
        <f t="shared" ref="I96:I109" si="3">IF(AND($C$94&gt;0,$C$94&lt;&gt;"N/D")=TRUE,H96/$C$94,0)</f>
        <v>0.86429228877206643</v>
      </c>
    </row>
    <row r="97" spans="1:9" ht="15.75" x14ac:dyDescent="0.25">
      <c r="F97" s="128" t="s">
        <v>265</v>
      </c>
      <c r="G97" s="129"/>
      <c r="H97" s="11">
        <v>238139</v>
      </c>
      <c r="I97" s="12">
        <f t="shared" si="3"/>
        <v>0.61397710016165497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239806</v>
      </c>
      <c r="I98" s="12">
        <f t="shared" si="3"/>
        <v>0.61827500947499503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45472</v>
      </c>
      <c r="I99" s="12">
        <f t="shared" si="3"/>
        <v>0.11723727192333376</v>
      </c>
    </row>
    <row r="100" spans="1:9" ht="15.75" x14ac:dyDescent="0.25">
      <c r="A100" s="43" t="s">
        <v>31</v>
      </c>
      <c r="B100" s="11">
        <v>239327</v>
      </c>
      <c r="C100" s="12">
        <f>IF(AND($C$94&gt;0,$C$94&lt;&gt;"N/D")=TRUE,B100/$C$94,0)</f>
        <v>0.61704003733276958</v>
      </c>
      <c r="F100" s="128" t="s">
        <v>268</v>
      </c>
      <c r="G100" s="129"/>
      <c r="H100" s="11">
        <v>105561</v>
      </c>
      <c r="I100" s="12">
        <f t="shared" si="3"/>
        <v>0.27216053090910963</v>
      </c>
    </row>
    <row r="101" spans="1:9" ht="15.75" x14ac:dyDescent="0.25">
      <c r="A101" s="43" t="s">
        <v>32</v>
      </c>
      <c r="B101" s="11">
        <v>73692</v>
      </c>
      <c r="C101" s="12">
        <f>IF(AND($C$94&gt;0,$C$94&lt;&gt;"N/D")=TRUE,B101/$C$94,0)</f>
        <v>0.18999492088701422</v>
      </c>
      <c r="F101" s="128" t="s">
        <v>269</v>
      </c>
      <c r="G101" s="129"/>
      <c r="H101" s="11">
        <v>311382</v>
      </c>
      <c r="I101" s="12">
        <f t="shared" si="3"/>
        <v>0.80281439580470426</v>
      </c>
    </row>
    <row r="102" spans="1:9" ht="15.75" x14ac:dyDescent="0.25">
      <c r="A102" s="43" t="s">
        <v>33</v>
      </c>
      <c r="B102" s="11">
        <v>51618</v>
      </c>
      <c r="C102" s="12">
        <f>IF(AND($C$94&gt;0,$C$94&lt;&gt;"N/D")=TRUE,B102/$C$94,0)</f>
        <v>0.13308307314696169</v>
      </c>
      <c r="F102" s="128" t="s">
        <v>270</v>
      </c>
      <c r="G102" s="129"/>
      <c r="H102" s="11">
        <v>369827</v>
      </c>
      <c r="I102" s="12">
        <f t="shared" si="3"/>
        <v>0.95349904476580649</v>
      </c>
    </row>
    <row r="103" spans="1:9" ht="15.75" x14ac:dyDescent="0.25">
      <c r="A103" s="43" t="s">
        <v>34</v>
      </c>
      <c r="B103" s="11">
        <v>23226</v>
      </c>
      <c r="C103" s="12">
        <f>IF(AND($C$94&gt;0,$C$94&lt;&gt;"N/D")=TRUE,B103/$C$94,0)</f>
        <v>5.9881968633254526E-2</v>
      </c>
      <c r="F103" s="128" t="s">
        <v>271</v>
      </c>
      <c r="G103" s="129"/>
      <c r="H103" s="11">
        <v>176774</v>
      </c>
      <c r="I103" s="12">
        <f t="shared" si="3"/>
        <v>0.45576401976986719</v>
      </c>
    </row>
    <row r="104" spans="1:9" ht="15.75" x14ac:dyDescent="0.25">
      <c r="F104" s="128" t="s">
        <v>272</v>
      </c>
      <c r="G104" s="129"/>
      <c r="H104" s="11">
        <v>147562</v>
      </c>
      <c r="I104" s="12">
        <f t="shared" si="3"/>
        <v>0.38044876670370725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359210</v>
      </c>
      <c r="I105" s="12">
        <f t="shared" si="3"/>
        <v>0.92612597747142678</v>
      </c>
    </row>
    <row r="106" spans="1:9" ht="15.75" x14ac:dyDescent="0.25">
      <c r="A106" s="40" t="s">
        <v>37</v>
      </c>
      <c r="B106" s="10"/>
      <c r="C106" s="16"/>
      <c r="D106" s="11">
        <v>387608</v>
      </c>
      <c r="F106" s="128" t="s">
        <v>264</v>
      </c>
      <c r="G106" s="129"/>
      <c r="H106" s="11">
        <v>235627</v>
      </c>
      <c r="I106" s="12">
        <f t="shared" si="3"/>
        <v>0.60750058654731176</v>
      </c>
    </row>
    <row r="107" spans="1:9" ht="15.75" x14ac:dyDescent="0.25">
      <c r="A107" s="44" t="s">
        <v>38</v>
      </c>
      <c r="B107" s="28"/>
      <c r="C107" s="45"/>
      <c r="D107" s="126">
        <v>62907.39</v>
      </c>
      <c r="F107" s="128" t="s">
        <v>274</v>
      </c>
      <c r="G107" s="129"/>
      <c r="H107" s="11">
        <v>173723</v>
      </c>
      <c r="I107" s="12">
        <f t="shared" si="3"/>
        <v>0.44789784021677759</v>
      </c>
    </row>
    <row r="108" spans="1:9" ht="15.75" x14ac:dyDescent="0.25">
      <c r="A108" s="26" t="s">
        <v>218</v>
      </c>
      <c r="B108" s="10"/>
      <c r="C108" s="16"/>
      <c r="D108" s="127">
        <v>17048.07</v>
      </c>
      <c r="F108" s="128" t="s">
        <v>275</v>
      </c>
      <c r="G108" s="129"/>
      <c r="H108" s="11">
        <v>98497</v>
      </c>
      <c r="I108" s="12">
        <f t="shared" si="3"/>
        <v>0.25394791459871141</v>
      </c>
    </row>
    <row r="109" spans="1:9" ht="15.75" x14ac:dyDescent="0.25">
      <c r="F109" s="128" t="s">
        <v>276</v>
      </c>
      <c r="G109" s="129"/>
      <c r="H109" s="11">
        <v>69967</v>
      </c>
      <c r="I109" s="12">
        <f t="shared" si="3"/>
        <v>0.18039101435300609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56831</v>
      </c>
      <c r="C112" s="12">
        <f>IF(AND($D$106&gt;0,$D$106&lt;&gt;"N/D")=TRUE,B112/$D$106,0)</f>
        <v>0.14661978080947763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121578</v>
      </c>
      <c r="C113" s="12">
        <f t="shared" ref="C113:C118" si="4">IF(AND($D$106&gt;0,$D$106&lt;&gt;"N/D")=TRUE,B113/$D$106,0)</f>
        <v>0.31366225671296771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76590</v>
      </c>
      <c r="C114" s="12">
        <f t="shared" si="4"/>
        <v>0.19759654083507047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66666</v>
      </c>
      <c r="C115" s="12">
        <f t="shared" si="4"/>
        <v>0.17199335411033828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37729</v>
      </c>
      <c r="C116" s="12">
        <f t="shared" si="4"/>
        <v>9.7338032238756686E-2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18569</v>
      </c>
      <c r="C117" s="12">
        <f t="shared" si="4"/>
        <v>4.790664795360261E-2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9645</v>
      </c>
      <c r="C118" s="12">
        <f t="shared" si="4"/>
        <v>2.4883387339786588E-2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714808</v>
      </c>
      <c r="C135" s="133">
        <f>C136+C137</f>
        <v>1</v>
      </c>
      <c r="G135" s="49" t="s">
        <v>277</v>
      </c>
      <c r="H135" s="131">
        <f>SUM(H136:H138)</f>
        <v>414651</v>
      </c>
      <c r="I135" s="132">
        <f>SUM(I136:I138)</f>
        <v>1</v>
      </c>
    </row>
    <row r="136" spans="1:9" ht="15.75" x14ac:dyDescent="0.25">
      <c r="A136" s="50" t="s">
        <v>75</v>
      </c>
      <c r="B136" s="11">
        <v>700679</v>
      </c>
      <c r="C136" s="24">
        <f>IF(AND($B$135&gt;0,$B$135&lt;&gt;"N/D")=TRUE,B136/$B$135,0)</f>
        <v>0.98023385300668153</v>
      </c>
      <c r="G136" s="50" t="s">
        <v>101</v>
      </c>
      <c r="H136" s="11">
        <v>97056</v>
      </c>
      <c r="I136" s="24">
        <f>IF(H135&gt;0,H136/$H$135,0)</f>
        <v>0.23406672117033361</v>
      </c>
    </row>
    <row r="137" spans="1:9" ht="15.75" x14ac:dyDescent="0.25">
      <c r="A137" s="50" t="s">
        <v>76</v>
      </c>
      <c r="B137" s="11">
        <v>14129</v>
      </c>
      <c r="C137" s="24">
        <f>IF(AND($B$135&gt;0,$B$135&lt;&gt;"N/D")=TRUE,B137/$B$135,0)</f>
        <v>1.9766146993318485E-2</v>
      </c>
      <c r="G137" s="50" t="s">
        <v>278</v>
      </c>
      <c r="H137" s="11">
        <v>70773</v>
      </c>
      <c r="I137" s="24">
        <f>IF(H136&gt;0,H137/$H$135,0)</f>
        <v>0.17068088585340443</v>
      </c>
    </row>
    <row r="138" spans="1:9" ht="15.75" x14ac:dyDescent="0.25">
      <c r="G138" s="50" t="s">
        <v>279</v>
      </c>
      <c r="H138" s="11">
        <v>246822</v>
      </c>
      <c r="I138" s="24">
        <f>IF(H137&gt;0,H138/$H$135,0)</f>
        <v>0.59525239297626198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73419</v>
      </c>
      <c r="C141" s="24">
        <f t="shared" ref="C141:C146" si="6">IF(AND($B$136&gt;0,$B$136&lt;&gt;"N/D")=TRUE,B141/$B$136,0)</f>
        <v>0.104782646547135</v>
      </c>
      <c r="G141" s="26" t="s">
        <v>281</v>
      </c>
      <c r="H141" s="119">
        <v>244151</v>
      </c>
      <c r="I141" s="114">
        <f t="shared" ref="I141:I148" si="7">IF($B$58&gt;0,H141/$B$58,0)</f>
        <v>0.17061195739295654</v>
      </c>
    </row>
    <row r="142" spans="1:9" ht="15.75" x14ac:dyDescent="0.25">
      <c r="A142" s="43" t="s">
        <v>51</v>
      </c>
      <c r="B142" s="11">
        <v>439568</v>
      </c>
      <c r="C142" s="24">
        <f t="shared" si="6"/>
        <v>0.6273457603267687</v>
      </c>
      <c r="G142" s="116" t="s">
        <v>282</v>
      </c>
      <c r="H142" s="118">
        <f>SUM(H143:H148)</f>
        <v>1186880</v>
      </c>
      <c r="I142" s="121">
        <f t="shared" si="7"/>
        <v>0.82938804260704346</v>
      </c>
    </row>
    <row r="143" spans="1:9" ht="15.75" x14ac:dyDescent="0.25">
      <c r="A143" s="43" t="s">
        <v>52</v>
      </c>
      <c r="B143" s="11">
        <v>42553</v>
      </c>
      <c r="C143" s="24">
        <f t="shared" si="6"/>
        <v>6.073109084188337E-2</v>
      </c>
      <c r="G143" s="26" t="s">
        <v>288</v>
      </c>
      <c r="H143" s="119">
        <v>34827</v>
      </c>
      <c r="I143" s="114">
        <f t="shared" si="7"/>
        <v>2.4336998988840914E-2</v>
      </c>
    </row>
    <row r="144" spans="1:9" ht="15.75" x14ac:dyDescent="0.25">
      <c r="A144" s="43" t="s">
        <v>53</v>
      </c>
      <c r="B144" s="11">
        <v>145139</v>
      </c>
      <c r="C144" s="24">
        <f t="shared" si="6"/>
        <v>0.20714050228421288</v>
      </c>
      <c r="G144" s="26" t="s">
        <v>283</v>
      </c>
      <c r="H144" s="119">
        <v>779337</v>
      </c>
      <c r="I144" s="114">
        <f t="shared" si="7"/>
        <v>0.54459826516686216</v>
      </c>
    </row>
    <row r="145" spans="1:9" ht="15.75" x14ac:dyDescent="0.25">
      <c r="A145" s="25" t="s">
        <v>14</v>
      </c>
      <c r="B145" s="31">
        <v>408120</v>
      </c>
      <c r="C145" s="32">
        <f t="shared" si="6"/>
        <v>0.58246358175426982</v>
      </c>
      <c r="D145" s="52"/>
      <c r="G145" s="26" t="s">
        <v>284</v>
      </c>
      <c r="H145" s="119">
        <v>96353</v>
      </c>
      <c r="I145" s="114">
        <f t="shared" si="7"/>
        <v>6.7331175914428124E-2</v>
      </c>
    </row>
    <row r="146" spans="1:9" ht="15.75" x14ac:dyDescent="0.25">
      <c r="A146" s="25" t="s">
        <v>15</v>
      </c>
      <c r="B146" s="31">
        <v>292559</v>
      </c>
      <c r="C146" s="32">
        <f t="shared" si="6"/>
        <v>0.41753641824573023</v>
      </c>
      <c r="G146" s="26" t="s">
        <v>285</v>
      </c>
      <c r="H146" s="119">
        <v>3209</v>
      </c>
      <c r="I146" s="114">
        <f t="shared" si="7"/>
        <v>2.2424391924423721E-3</v>
      </c>
    </row>
    <row r="147" spans="1:9" x14ac:dyDescent="0.2">
      <c r="G147" s="26" t="s">
        <v>286</v>
      </c>
      <c r="H147" s="119">
        <v>271491</v>
      </c>
      <c r="I147" s="114">
        <f t="shared" si="7"/>
        <v>0.1897170641306862</v>
      </c>
    </row>
    <row r="148" spans="1:9" x14ac:dyDescent="0.2">
      <c r="G148" s="26" t="s">
        <v>287</v>
      </c>
      <c r="H148" s="119">
        <v>1663</v>
      </c>
      <c r="I148" s="114">
        <f t="shared" si="7"/>
        <v>1.1620992137836288E-3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8203.1200000000008</v>
      </c>
      <c r="E162" s="24">
        <f>IF(AND($D$107&gt;0,$D$107&lt;&gt;"N/D")=TRUE,D162/$D$107,0)</f>
        <v>0.13039994188282172</v>
      </c>
    </row>
    <row r="163" spans="1:9" ht="15.75" x14ac:dyDescent="0.2">
      <c r="A163" s="56" t="s">
        <v>55</v>
      </c>
      <c r="B163" s="28"/>
      <c r="C163" s="45"/>
      <c r="D163" s="57">
        <v>3044.72</v>
      </c>
      <c r="E163" s="23">
        <f t="shared" ref="E163:E173" si="8">IF(AND($D$107&gt;0,$D$107&lt;&gt;"N/D")=TRUE,D163/$D$107,0)</f>
        <v>4.8400036943195383E-2</v>
      </c>
    </row>
    <row r="164" spans="1:9" ht="15.75" x14ac:dyDescent="0.2">
      <c r="A164" s="51" t="s">
        <v>56</v>
      </c>
      <c r="B164" s="10"/>
      <c r="C164" s="16"/>
      <c r="D164" s="55">
        <v>5875.55</v>
      </c>
      <c r="E164" s="24">
        <f t="shared" si="8"/>
        <v>9.3399996407417321E-2</v>
      </c>
    </row>
    <row r="165" spans="1:9" ht="15.75" x14ac:dyDescent="0.2">
      <c r="A165" s="56" t="s">
        <v>57</v>
      </c>
      <c r="B165" s="28"/>
      <c r="C165" s="45"/>
      <c r="D165" s="57">
        <v>3006.97</v>
      </c>
      <c r="E165" s="23">
        <f t="shared" si="8"/>
        <v>4.7799948463924505E-2</v>
      </c>
    </row>
    <row r="166" spans="1:9" ht="15.75" x14ac:dyDescent="0.2">
      <c r="A166" s="51" t="s">
        <v>58</v>
      </c>
      <c r="B166" s="10"/>
      <c r="C166" s="16"/>
      <c r="D166" s="55">
        <v>1358.8</v>
      </c>
      <c r="E166" s="24">
        <f t="shared" si="8"/>
        <v>2.1600005977040218E-2</v>
      </c>
    </row>
    <row r="167" spans="1:9" ht="15.75" x14ac:dyDescent="0.2">
      <c r="A167" s="56" t="s">
        <v>59</v>
      </c>
      <c r="B167" s="28"/>
      <c r="C167" s="45"/>
      <c r="D167" s="57">
        <v>7284.68</v>
      </c>
      <c r="E167" s="23">
        <f t="shared" si="8"/>
        <v>0.11580006736887352</v>
      </c>
    </row>
    <row r="168" spans="1:9" ht="15.75" x14ac:dyDescent="0.2">
      <c r="A168" s="51" t="s">
        <v>63</v>
      </c>
      <c r="B168" s="10"/>
      <c r="C168" s="16"/>
      <c r="D168" s="55">
        <v>6108.31</v>
      </c>
      <c r="E168" s="24">
        <f t="shared" si="8"/>
        <v>9.7100038644108433E-2</v>
      </c>
    </row>
    <row r="169" spans="1:9" ht="15.75" x14ac:dyDescent="0.2">
      <c r="A169" s="56" t="s">
        <v>64</v>
      </c>
      <c r="B169" s="28"/>
      <c r="C169" s="45"/>
      <c r="D169" s="57">
        <v>3044.72</v>
      </c>
      <c r="E169" s="23">
        <f t="shared" si="8"/>
        <v>4.8400036943195383E-2</v>
      </c>
    </row>
    <row r="170" spans="1:9" ht="15.75" x14ac:dyDescent="0.2">
      <c r="A170" s="51" t="s">
        <v>65</v>
      </c>
      <c r="B170" s="10"/>
      <c r="C170" s="16"/>
      <c r="D170" s="55">
        <v>5561.01</v>
      </c>
      <c r="E170" s="24">
        <f t="shared" si="8"/>
        <v>8.8399947923447478E-2</v>
      </c>
    </row>
    <row r="171" spans="1:9" ht="15.75" x14ac:dyDescent="0.2">
      <c r="A171" s="56" t="s">
        <v>66</v>
      </c>
      <c r="B171" s="28"/>
      <c r="C171" s="45"/>
      <c r="D171" s="57">
        <v>3529.1</v>
      </c>
      <c r="E171" s="23">
        <f t="shared" si="8"/>
        <v>5.6099927210459692E-2</v>
      </c>
    </row>
    <row r="172" spans="1:9" ht="15.75" x14ac:dyDescent="0.2">
      <c r="A172" s="51" t="s">
        <v>67</v>
      </c>
      <c r="B172" s="10"/>
      <c r="C172" s="16"/>
      <c r="D172" s="55">
        <v>1094.5899999999999</v>
      </c>
      <c r="E172" s="24">
        <f t="shared" si="8"/>
        <v>1.7400022477486347E-2</v>
      </c>
    </row>
    <row r="173" spans="1:9" ht="15.75" x14ac:dyDescent="0.2">
      <c r="A173" s="56" t="s">
        <v>68</v>
      </c>
      <c r="B173" s="28"/>
      <c r="C173" s="45"/>
      <c r="D173" s="57">
        <v>14795.82</v>
      </c>
      <c r="E173" s="23">
        <f t="shared" si="8"/>
        <v>0.23520002975803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53617</v>
      </c>
      <c r="E177" s="78">
        <v>139117</v>
      </c>
      <c r="F177" s="79">
        <v>5930</v>
      </c>
      <c r="G177" s="79">
        <v>4343603.03</v>
      </c>
      <c r="H177" s="80">
        <v>1.0895999999999999</v>
      </c>
    </row>
    <row r="178" spans="1:8" x14ac:dyDescent="0.2">
      <c r="A178" s="214" t="s">
        <v>195</v>
      </c>
      <c r="B178" s="215"/>
      <c r="C178" s="216"/>
      <c r="D178" s="58">
        <v>16</v>
      </c>
      <c r="E178" s="58">
        <v>33</v>
      </c>
      <c r="F178" s="59">
        <v>3969</v>
      </c>
      <c r="G178" s="59">
        <v>946933.57</v>
      </c>
      <c r="H178" s="76">
        <v>0.26919999999999999</v>
      </c>
    </row>
    <row r="179" spans="1:8" ht="15" customHeight="1" x14ac:dyDescent="0.2">
      <c r="A179" s="225" t="s">
        <v>196</v>
      </c>
      <c r="B179" s="226"/>
      <c r="C179" s="227"/>
      <c r="D179" s="60">
        <v>10</v>
      </c>
      <c r="E179" s="60">
        <v>48</v>
      </c>
      <c r="F179" s="61">
        <v>3890</v>
      </c>
      <c r="G179" s="61">
        <v>376318.61</v>
      </c>
      <c r="H179" s="77">
        <v>0.37140000000000001</v>
      </c>
    </row>
    <row r="180" spans="1:8" ht="15" customHeight="1" x14ac:dyDescent="0.2">
      <c r="A180" s="214" t="s">
        <v>197</v>
      </c>
      <c r="B180" s="215"/>
      <c r="C180" s="216"/>
      <c r="D180" s="58">
        <v>3</v>
      </c>
      <c r="E180" s="58">
        <v>848</v>
      </c>
      <c r="F180" s="59">
        <v>22375</v>
      </c>
      <c r="G180" s="59">
        <v>2193843653.7199998</v>
      </c>
      <c r="H180" s="76">
        <v>0.51429999999999998</v>
      </c>
    </row>
    <row r="181" spans="1:8" ht="15" customHeight="1" x14ac:dyDescent="0.2">
      <c r="A181" s="225" t="s">
        <v>93</v>
      </c>
      <c r="B181" s="226"/>
      <c r="C181" s="227"/>
      <c r="D181" s="60">
        <v>5150</v>
      </c>
      <c r="E181" s="60">
        <v>59508</v>
      </c>
      <c r="F181" s="61">
        <v>7473</v>
      </c>
      <c r="G181" s="61">
        <v>33413670.510000002</v>
      </c>
      <c r="H181" s="77">
        <v>1.0866</v>
      </c>
    </row>
    <row r="182" spans="1:8" ht="15" customHeight="1" x14ac:dyDescent="0.2">
      <c r="A182" s="214" t="s">
        <v>92</v>
      </c>
      <c r="B182" s="215"/>
      <c r="C182" s="216"/>
      <c r="D182" s="58">
        <v>348</v>
      </c>
      <c r="E182" s="58">
        <v>5029</v>
      </c>
      <c r="F182" s="59">
        <v>4357</v>
      </c>
      <c r="G182" s="59">
        <v>14950117.52</v>
      </c>
      <c r="H182" s="76">
        <v>0.1709</v>
      </c>
    </row>
    <row r="183" spans="1:8" ht="15" customHeight="1" x14ac:dyDescent="0.2">
      <c r="A183" s="225" t="s">
        <v>94</v>
      </c>
      <c r="B183" s="226"/>
      <c r="C183" s="227"/>
      <c r="D183" s="60">
        <v>1989</v>
      </c>
      <c r="E183" s="60">
        <v>7462</v>
      </c>
      <c r="F183" s="61">
        <v>7147</v>
      </c>
      <c r="G183" s="61">
        <v>5044988.55</v>
      </c>
      <c r="H183" s="77">
        <v>0.52629999999999999</v>
      </c>
    </row>
    <row r="184" spans="1:8" ht="15" customHeight="1" x14ac:dyDescent="0.2">
      <c r="A184" s="214" t="s">
        <v>95</v>
      </c>
      <c r="B184" s="215"/>
      <c r="C184" s="216"/>
      <c r="D184" s="58">
        <v>20871</v>
      </c>
      <c r="E184" s="58">
        <v>17314</v>
      </c>
      <c r="F184" s="59">
        <v>3294</v>
      </c>
      <c r="G184" s="59">
        <v>578846.28</v>
      </c>
      <c r="H184" s="76">
        <v>1.4684999999999999</v>
      </c>
    </row>
    <row r="185" spans="1:8" ht="15" customHeight="1" x14ac:dyDescent="0.2">
      <c r="A185" s="225" t="s">
        <v>199</v>
      </c>
      <c r="B185" s="226"/>
      <c r="C185" s="227"/>
      <c r="D185" s="60">
        <v>7793</v>
      </c>
      <c r="E185" s="60">
        <v>9892</v>
      </c>
      <c r="F185" s="61">
        <v>2025</v>
      </c>
      <c r="G185" s="61">
        <v>499326.25</v>
      </c>
      <c r="H185" s="77">
        <v>2.238</v>
      </c>
    </row>
    <row r="186" spans="1:8" ht="15" customHeight="1" x14ac:dyDescent="0.2">
      <c r="A186" s="214" t="s">
        <v>200</v>
      </c>
      <c r="B186" s="215"/>
      <c r="C186" s="216"/>
      <c r="D186" s="58">
        <v>1613</v>
      </c>
      <c r="E186" s="58">
        <v>8510</v>
      </c>
      <c r="F186" s="59">
        <v>7745</v>
      </c>
      <c r="G186" s="59">
        <v>2159057.06</v>
      </c>
      <c r="H186" s="76">
        <v>0.99619999999999997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606</v>
      </c>
      <c r="E188" s="58">
        <v>8079</v>
      </c>
      <c r="F188" s="59">
        <v>3080</v>
      </c>
      <c r="G188" s="59">
        <v>3811970.8</v>
      </c>
      <c r="H188" s="76">
        <v>2.8656000000000001</v>
      </c>
    </row>
    <row r="189" spans="1:8" ht="15" customHeight="1" x14ac:dyDescent="0.2">
      <c r="A189" s="225" t="s">
        <v>202</v>
      </c>
      <c r="B189" s="226"/>
      <c r="C189" s="227"/>
      <c r="D189" s="60">
        <v>624</v>
      </c>
      <c r="E189" s="60">
        <v>606</v>
      </c>
      <c r="F189" s="61">
        <v>3961</v>
      </c>
      <c r="G189" s="61">
        <v>437866.7</v>
      </c>
      <c r="H189" s="77">
        <v>0.59060000000000001</v>
      </c>
    </row>
    <row r="190" spans="1:8" ht="15" customHeight="1" x14ac:dyDescent="0.2">
      <c r="A190" s="214" t="s">
        <v>203</v>
      </c>
      <c r="B190" s="215"/>
      <c r="C190" s="216"/>
      <c r="D190" s="58">
        <v>360</v>
      </c>
      <c r="E190" s="58">
        <v>1142</v>
      </c>
      <c r="F190" s="59">
        <v>4000</v>
      </c>
      <c r="G190" s="59">
        <v>6035006.2800000003</v>
      </c>
      <c r="H190" s="76">
        <v>1.4825999999999999</v>
      </c>
    </row>
    <row r="191" spans="1:8" ht="15" customHeight="1" x14ac:dyDescent="0.2">
      <c r="A191" s="225" t="s">
        <v>204</v>
      </c>
      <c r="B191" s="226"/>
      <c r="C191" s="227"/>
      <c r="D191" s="60">
        <v>52</v>
      </c>
      <c r="E191" s="60">
        <v>1292</v>
      </c>
      <c r="F191" s="61">
        <v>1874</v>
      </c>
      <c r="G191" s="61">
        <v>4523539.46</v>
      </c>
      <c r="H191" s="77">
        <v>0.85899999999999999</v>
      </c>
    </row>
    <row r="192" spans="1:8" ht="15" customHeight="1" x14ac:dyDescent="0.2">
      <c r="A192" s="214" t="s">
        <v>205</v>
      </c>
      <c r="B192" s="215"/>
      <c r="C192" s="216"/>
      <c r="D192" s="58">
        <v>1250</v>
      </c>
      <c r="E192" s="58">
        <v>1182</v>
      </c>
      <c r="F192" s="59">
        <v>4242</v>
      </c>
      <c r="G192" s="59">
        <v>692907.16</v>
      </c>
      <c r="H192" s="76">
        <v>1.4024000000000001</v>
      </c>
    </row>
    <row r="193" spans="1:9" ht="15" customHeight="1" x14ac:dyDescent="0.2">
      <c r="A193" s="225" t="s">
        <v>206</v>
      </c>
      <c r="B193" s="226"/>
      <c r="C193" s="227"/>
      <c r="D193" s="60">
        <v>1493</v>
      </c>
      <c r="E193" s="60">
        <v>5894</v>
      </c>
      <c r="F193" s="61">
        <v>3435</v>
      </c>
      <c r="G193" s="61">
        <v>942068.4</v>
      </c>
      <c r="H193" s="77">
        <v>1.1919</v>
      </c>
    </row>
    <row r="194" spans="1:9" ht="15" customHeight="1" x14ac:dyDescent="0.2">
      <c r="A194" s="214" t="s">
        <v>207</v>
      </c>
      <c r="B194" s="215"/>
      <c r="C194" s="216"/>
      <c r="D194" s="58">
        <v>2893</v>
      </c>
      <c r="E194" s="58">
        <v>3590</v>
      </c>
      <c r="F194" s="59">
        <v>3426</v>
      </c>
      <c r="G194" s="59">
        <v>608865.03</v>
      </c>
      <c r="H194" s="76">
        <v>9.1989000000000001</v>
      </c>
    </row>
    <row r="195" spans="1:9" ht="15" customHeight="1" x14ac:dyDescent="0.2">
      <c r="A195" s="225" t="s">
        <v>208</v>
      </c>
      <c r="B195" s="226"/>
      <c r="C195" s="227"/>
      <c r="D195" s="60">
        <v>201</v>
      </c>
      <c r="E195" s="60">
        <v>4844</v>
      </c>
      <c r="F195" s="61">
        <v>11966</v>
      </c>
      <c r="G195" s="61">
        <v>39705249.740000002</v>
      </c>
      <c r="H195" s="77">
        <v>0.1105</v>
      </c>
    </row>
    <row r="196" spans="1:9" ht="15" customHeight="1" x14ac:dyDescent="0.2">
      <c r="A196" s="214" t="s">
        <v>97</v>
      </c>
      <c r="B196" s="215"/>
      <c r="C196" s="216"/>
      <c r="D196" s="58">
        <v>8345</v>
      </c>
      <c r="E196" s="58">
        <v>3844</v>
      </c>
      <c r="F196" s="59">
        <v>3361</v>
      </c>
      <c r="G196" s="59">
        <v>301034.11</v>
      </c>
      <c r="H196" s="76">
        <v>0.60229999999999995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507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13625.4</v>
      </c>
      <c r="E205" s="182">
        <v>13755.86</v>
      </c>
      <c r="F205" s="182">
        <v>14680.3</v>
      </c>
      <c r="G205" s="182">
        <v>14879.15</v>
      </c>
      <c r="H205" s="182">
        <v>12025</v>
      </c>
      <c r="I205" s="182">
        <v>12081.06</v>
      </c>
    </row>
    <row r="206" spans="1:9" ht="15" customHeight="1" x14ac:dyDescent="0.2">
      <c r="A206" s="214" t="s">
        <v>383</v>
      </c>
      <c r="B206" s="215"/>
      <c r="C206" s="216"/>
      <c r="D206" s="183">
        <v>9006.58</v>
      </c>
      <c r="E206" s="183">
        <v>12630.32</v>
      </c>
      <c r="F206" s="183">
        <v>8858.15</v>
      </c>
      <c r="G206" s="183">
        <v>12278.9</v>
      </c>
      <c r="H206" s="183">
        <v>9489.01</v>
      </c>
      <c r="I206" s="183">
        <v>13320.98</v>
      </c>
    </row>
    <row r="207" spans="1:9" ht="15" customHeight="1" x14ac:dyDescent="0.2">
      <c r="A207" s="225" t="s">
        <v>384</v>
      </c>
      <c r="B207" s="226"/>
      <c r="C207" s="227"/>
      <c r="D207" s="184">
        <v>16808.990000000002</v>
      </c>
      <c r="E207" s="184">
        <v>16808.990000000002</v>
      </c>
      <c r="F207" s="184">
        <v>17065.439999999999</v>
      </c>
      <c r="G207" s="184">
        <v>17065.439999999999</v>
      </c>
      <c r="H207" s="184">
        <v>14809.72</v>
      </c>
      <c r="I207" s="184">
        <v>14809.72</v>
      </c>
    </row>
    <row r="208" spans="1:9" ht="15" customHeight="1" x14ac:dyDescent="0.2">
      <c r="A208" s="214" t="s">
        <v>385</v>
      </c>
      <c r="B208" s="215"/>
      <c r="C208" s="216"/>
      <c r="D208" s="183">
        <v>14177.82</v>
      </c>
      <c r="E208" s="183">
        <v>14239.48</v>
      </c>
      <c r="F208" s="183">
        <v>16024.46</v>
      </c>
      <c r="G208" s="183">
        <v>16112.34</v>
      </c>
      <c r="H208" s="183">
        <v>11313.59</v>
      </c>
      <c r="I208" s="183">
        <v>11345.41</v>
      </c>
    </row>
    <row r="209" spans="1:9" ht="15" customHeight="1" x14ac:dyDescent="0.2">
      <c r="A209" s="225" t="s">
        <v>386</v>
      </c>
      <c r="B209" s="226"/>
      <c r="C209" s="227"/>
      <c r="D209" s="184">
        <v>8382.0300000000007</v>
      </c>
      <c r="E209" s="184">
        <v>8382.23</v>
      </c>
      <c r="F209" s="184">
        <v>8322.25</v>
      </c>
      <c r="G209" s="184">
        <v>8322.36</v>
      </c>
      <c r="H209" s="184">
        <v>8690.65</v>
      </c>
      <c r="I209" s="184">
        <v>8691.36</v>
      </c>
    </row>
    <row r="210" spans="1:9" ht="15" customHeight="1" x14ac:dyDescent="0.2">
      <c r="A210" s="214" t="s">
        <v>387</v>
      </c>
      <c r="B210" s="215"/>
      <c r="C210" s="216"/>
      <c r="D210" s="183">
        <v>23441.65</v>
      </c>
      <c r="E210" s="183">
        <v>23456.14</v>
      </c>
      <c r="F210" s="183">
        <v>24101.279999999999</v>
      </c>
      <c r="G210" s="183">
        <v>24122.04</v>
      </c>
      <c r="H210" s="183">
        <v>21700.959999999999</v>
      </c>
      <c r="I210" s="183">
        <v>21700.959999999999</v>
      </c>
    </row>
    <row r="211" spans="1:9" ht="15" customHeight="1" x14ac:dyDescent="0.2">
      <c r="A211" s="225" t="s">
        <v>388</v>
      </c>
      <c r="B211" s="226"/>
      <c r="C211" s="227"/>
      <c r="D211" s="184">
        <v>11544.3</v>
      </c>
      <c r="E211" s="184">
        <v>11544.49</v>
      </c>
      <c r="F211" s="184">
        <v>12544.93</v>
      </c>
      <c r="G211" s="184">
        <v>12545.31</v>
      </c>
      <c r="H211" s="184">
        <v>10142.280000000001</v>
      </c>
      <c r="I211" s="184">
        <v>10142.280000000001</v>
      </c>
    </row>
    <row r="212" spans="1:9" ht="15" customHeight="1" x14ac:dyDescent="0.2">
      <c r="A212" s="214" t="s">
        <v>389</v>
      </c>
      <c r="B212" s="215"/>
      <c r="C212" s="216"/>
      <c r="D212" s="183">
        <v>13734.82</v>
      </c>
      <c r="E212" s="183">
        <v>13733.82</v>
      </c>
      <c r="F212" s="183">
        <v>14400.77</v>
      </c>
      <c r="G212" s="183">
        <v>14400.58</v>
      </c>
      <c r="H212" s="183">
        <v>10625.44</v>
      </c>
      <c r="I212" s="183">
        <v>10618.58</v>
      </c>
    </row>
    <row r="213" spans="1:9" ht="15" customHeight="1" x14ac:dyDescent="0.2">
      <c r="A213" s="225" t="s">
        <v>390</v>
      </c>
      <c r="B213" s="226"/>
      <c r="C213" s="227"/>
      <c r="D213" s="184">
        <v>14157.84</v>
      </c>
      <c r="E213" s="184">
        <v>14157.84</v>
      </c>
      <c r="F213" s="184">
        <v>16010.92</v>
      </c>
      <c r="G213" s="184">
        <v>16010.92</v>
      </c>
      <c r="H213" s="184">
        <v>12000.96</v>
      </c>
      <c r="I213" s="184">
        <v>12000.96</v>
      </c>
    </row>
    <row r="214" spans="1:9" ht="15" customHeight="1" x14ac:dyDescent="0.2">
      <c r="A214" s="214" t="s">
        <v>391</v>
      </c>
      <c r="B214" s="215"/>
      <c r="C214" s="216"/>
      <c r="D214" s="183">
        <v>16409.34</v>
      </c>
      <c r="E214" s="183">
        <v>16409.34</v>
      </c>
      <c r="F214" s="183">
        <v>17319.25</v>
      </c>
      <c r="G214" s="183">
        <v>17319.25</v>
      </c>
      <c r="H214" s="183">
        <v>15614.06</v>
      </c>
      <c r="I214" s="183">
        <v>15614.06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508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343291</v>
      </c>
      <c r="E220" s="58">
        <v>316808</v>
      </c>
      <c r="F220" s="58">
        <v>206908</v>
      </c>
      <c r="G220" s="58">
        <v>190023</v>
      </c>
      <c r="H220" s="58">
        <v>136383</v>
      </c>
      <c r="I220" s="58">
        <v>126785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7</v>
      </c>
      <c r="E222" s="58">
        <v>5</v>
      </c>
      <c r="F222" s="58">
        <v>6</v>
      </c>
      <c r="G222" s="58">
        <v>4</v>
      </c>
      <c r="H222" s="58">
        <v>1</v>
      </c>
      <c r="I222" s="58">
        <v>1</v>
      </c>
    </row>
    <row r="223" spans="1:9" ht="15" customHeight="1" x14ac:dyDescent="0.2">
      <c r="A223" s="208" t="s">
        <v>403</v>
      </c>
      <c r="B223" s="209"/>
      <c r="C223" s="209"/>
      <c r="D223" s="181">
        <v>9448</v>
      </c>
      <c r="E223" s="58">
        <v>8248</v>
      </c>
      <c r="F223" s="58">
        <v>5741</v>
      </c>
      <c r="G223" s="58">
        <v>4909</v>
      </c>
      <c r="H223" s="58">
        <v>3707</v>
      </c>
      <c r="I223" s="58">
        <v>3339</v>
      </c>
    </row>
    <row r="224" spans="1:9" ht="15" customHeight="1" x14ac:dyDescent="0.2">
      <c r="A224" s="208" t="s">
        <v>404</v>
      </c>
      <c r="B224" s="209"/>
      <c r="C224" s="209"/>
      <c r="D224" s="181">
        <v>102395</v>
      </c>
      <c r="E224" s="58">
        <v>93176</v>
      </c>
      <c r="F224" s="58">
        <v>59581</v>
      </c>
      <c r="G224" s="58">
        <v>53804</v>
      </c>
      <c r="H224" s="58">
        <v>42814</v>
      </c>
      <c r="I224" s="58">
        <v>39372</v>
      </c>
    </row>
    <row r="225" spans="1:9" ht="15" customHeight="1" x14ac:dyDescent="0.2">
      <c r="A225" s="208" t="s">
        <v>405</v>
      </c>
      <c r="B225" s="209"/>
      <c r="C225" s="209"/>
      <c r="D225" s="181">
        <v>97867</v>
      </c>
      <c r="E225" s="58">
        <v>90276</v>
      </c>
      <c r="F225" s="58">
        <v>58332</v>
      </c>
      <c r="G225" s="58">
        <v>53576</v>
      </c>
      <c r="H225" s="58">
        <v>39535</v>
      </c>
      <c r="I225" s="58">
        <v>36700</v>
      </c>
    </row>
    <row r="226" spans="1:9" ht="15" customHeight="1" x14ac:dyDescent="0.2">
      <c r="A226" s="208" t="s">
        <v>406</v>
      </c>
      <c r="B226" s="209"/>
      <c r="C226" s="209"/>
      <c r="D226" s="181">
        <v>76672</v>
      </c>
      <c r="E226" s="58">
        <v>71604</v>
      </c>
      <c r="F226" s="58">
        <v>46534</v>
      </c>
      <c r="G226" s="58">
        <v>43323</v>
      </c>
      <c r="H226" s="58">
        <v>30138</v>
      </c>
      <c r="I226" s="58">
        <v>28281</v>
      </c>
    </row>
    <row r="227" spans="1:9" ht="15" customHeight="1" x14ac:dyDescent="0.2">
      <c r="A227" s="208" t="s">
        <v>407</v>
      </c>
      <c r="B227" s="209"/>
      <c r="C227" s="209"/>
      <c r="D227" s="181">
        <v>47406</v>
      </c>
      <c r="E227" s="58">
        <v>44526</v>
      </c>
      <c r="F227" s="58">
        <v>30210</v>
      </c>
      <c r="G227" s="58">
        <v>28299</v>
      </c>
      <c r="H227" s="58">
        <v>17196</v>
      </c>
      <c r="I227" s="58">
        <v>16227</v>
      </c>
    </row>
    <row r="228" spans="1:9" ht="15" customHeight="1" x14ac:dyDescent="0.2">
      <c r="A228" s="208" t="s">
        <v>408</v>
      </c>
      <c r="B228" s="209"/>
      <c r="C228" s="209"/>
      <c r="D228" s="181">
        <v>8194</v>
      </c>
      <c r="E228" s="58">
        <v>7731</v>
      </c>
      <c r="F228" s="58">
        <v>5538</v>
      </c>
      <c r="G228" s="58">
        <v>5196</v>
      </c>
      <c r="H228" s="58">
        <v>2656</v>
      </c>
      <c r="I228" s="58">
        <v>2535</v>
      </c>
    </row>
    <row r="229" spans="1:9" ht="15" customHeight="1" x14ac:dyDescent="0.2">
      <c r="A229" s="208" t="s">
        <v>409</v>
      </c>
      <c r="B229" s="209"/>
      <c r="C229" s="209"/>
      <c r="D229" s="181">
        <v>1302</v>
      </c>
      <c r="E229" s="58">
        <v>1242</v>
      </c>
      <c r="F229" s="58">
        <v>966</v>
      </c>
      <c r="G229" s="58">
        <v>912</v>
      </c>
      <c r="H229" s="58">
        <v>336</v>
      </c>
      <c r="I229" s="58">
        <v>330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611</v>
      </c>
      <c r="E231" s="58">
        <v>598</v>
      </c>
      <c r="F231" s="58">
        <v>319</v>
      </c>
      <c r="G231" s="58">
        <v>311</v>
      </c>
      <c r="H231" s="58">
        <v>292</v>
      </c>
      <c r="I231" s="58">
        <v>287</v>
      </c>
    </row>
    <row r="232" spans="1:9" ht="15" customHeight="1" x14ac:dyDescent="0.2">
      <c r="A232" s="208" t="s">
        <v>412</v>
      </c>
      <c r="B232" s="209"/>
      <c r="C232" s="209"/>
      <c r="D232" s="181">
        <v>189821</v>
      </c>
      <c r="E232" s="58">
        <v>171998</v>
      </c>
      <c r="F232" s="58">
        <v>104053</v>
      </c>
      <c r="G232" s="58">
        <v>93283</v>
      </c>
      <c r="H232" s="58">
        <v>85768</v>
      </c>
      <c r="I232" s="58">
        <v>78715</v>
      </c>
    </row>
    <row r="233" spans="1:9" ht="15" customHeight="1" x14ac:dyDescent="0.2">
      <c r="A233" s="208" t="s">
        <v>413</v>
      </c>
      <c r="B233" s="209"/>
      <c r="C233" s="209"/>
      <c r="D233" s="181">
        <v>113339</v>
      </c>
      <c r="E233" s="58">
        <v>106334</v>
      </c>
      <c r="F233" s="58">
        <v>74386</v>
      </c>
      <c r="G233" s="58">
        <v>69500</v>
      </c>
      <c r="H233" s="58">
        <v>38953</v>
      </c>
      <c r="I233" s="58">
        <v>36834</v>
      </c>
    </row>
    <row r="234" spans="1:9" ht="15" customHeight="1" x14ac:dyDescent="0.2">
      <c r="A234" s="208" t="s">
        <v>414</v>
      </c>
      <c r="B234" s="209"/>
      <c r="C234" s="209"/>
      <c r="D234" s="181">
        <v>30321</v>
      </c>
      <c r="E234" s="58">
        <v>28997</v>
      </c>
      <c r="F234" s="58">
        <v>20997</v>
      </c>
      <c r="G234" s="58">
        <v>20027</v>
      </c>
      <c r="H234" s="58">
        <v>9324</v>
      </c>
      <c r="I234" s="58">
        <v>8970</v>
      </c>
    </row>
    <row r="235" spans="1:9" ht="15" customHeight="1" x14ac:dyDescent="0.2">
      <c r="A235" s="208" t="s">
        <v>415</v>
      </c>
      <c r="B235" s="209"/>
      <c r="C235" s="209"/>
      <c r="D235" s="181">
        <v>9160</v>
      </c>
      <c r="E235" s="58">
        <v>8842</v>
      </c>
      <c r="F235" s="58">
        <v>7125</v>
      </c>
      <c r="G235" s="58">
        <v>6874</v>
      </c>
      <c r="H235" s="58">
        <v>2035</v>
      </c>
      <c r="I235" s="58">
        <v>1968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39</v>
      </c>
      <c r="E238" s="58">
        <v>39</v>
      </c>
      <c r="F238" s="58">
        <v>28</v>
      </c>
      <c r="G238" s="58">
        <v>28</v>
      </c>
      <c r="H238" s="58">
        <v>11</v>
      </c>
      <c r="I238" s="58">
        <v>11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4424</v>
      </c>
      <c r="E240" s="58">
        <v>4189</v>
      </c>
      <c r="F240" s="58">
        <v>2655</v>
      </c>
      <c r="G240" s="58">
        <v>2473</v>
      </c>
      <c r="H240" s="58">
        <v>1769</v>
      </c>
      <c r="I240" s="58">
        <v>1716</v>
      </c>
    </row>
    <row r="241" spans="1:9" ht="15" customHeight="1" x14ac:dyDescent="0.2">
      <c r="A241" s="208" t="s">
        <v>421</v>
      </c>
      <c r="B241" s="209"/>
      <c r="C241" s="209"/>
      <c r="D241" s="181">
        <v>19917</v>
      </c>
      <c r="E241" s="58">
        <v>18756</v>
      </c>
      <c r="F241" s="58">
        <v>12349</v>
      </c>
      <c r="G241" s="58">
        <v>11424</v>
      </c>
      <c r="H241" s="58">
        <v>7568</v>
      </c>
      <c r="I241" s="58">
        <v>7332</v>
      </c>
    </row>
    <row r="242" spans="1:9" ht="15" customHeight="1" x14ac:dyDescent="0.2">
      <c r="A242" s="208" t="s">
        <v>422</v>
      </c>
      <c r="B242" s="209"/>
      <c r="C242" s="209"/>
      <c r="D242" s="181">
        <v>72317</v>
      </c>
      <c r="E242" s="58">
        <v>65685</v>
      </c>
      <c r="F242" s="58">
        <v>45474</v>
      </c>
      <c r="G242" s="58">
        <v>40535</v>
      </c>
      <c r="H242" s="58">
        <v>26843</v>
      </c>
      <c r="I242" s="58">
        <v>25150</v>
      </c>
    </row>
    <row r="243" spans="1:9" ht="15" customHeight="1" x14ac:dyDescent="0.2">
      <c r="A243" s="208" t="s">
        <v>423</v>
      </c>
      <c r="B243" s="209"/>
      <c r="C243" s="209"/>
      <c r="D243" s="181">
        <v>69259</v>
      </c>
      <c r="E243" s="58">
        <v>61723</v>
      </c>
      <c r="F243" s="58">
        <v>41687</v>
      </c>
      <c r="G243" s="58">
        <v>36931</v>
      </c>
      <c r="H243" s="58">
        <v>27572</v>
      </c>
      <c r="I243" s="58">
        <v>24792</v>
      </c>
    </row>
    <row r="244" spans="1:9" ht="15" customHeight="1" x14ac:dyDescent="0.2">
      <c r="A244" s="208" t="s">
        <v>424</v>
      </c>
      <c r="B244" s="209"/>
      <c r="C244" s="209"/>
      <c r="D244" s="181">
        <v>33392</v>
      </c>
      <c r="E244" s="58">
        <v>29085</v>
      </c>
      <c r="F244" s="58">
        <v>20447</v>
      </c>
      <c r="G244" s="58">
        <v>18006</v>
      </c>
      <c r="H244" s="58">
        <v>12945</v>
      </c>
      <c r="I244" s="58">
        <v>11079</v>
      </c>
    </row>
    <row r="245" spans="1:9" ht="15" customHeight="1" x14ac:dyDescent="0.2">
      <c r="A245" s="208" t="s">
        <v>425</v>
      </c>
      <c r="B245" s="209"/>
      <c r="C245" s="209"/>
      <c r="D245" s="181">
        <v>34451</v>
      </c>
      <c r="E245" s="58">
        <v>31812</v>
      </c>
      <c r="F245" s="58">
        <v>19899</v>
      </c>
      <c r="G245" s="58">
        <v>18445</v>
      </c>
      <c r="H245" s="58">
        <v>14552</v>
      </c>
      <c r="I245" s="58">
        <v>13367</v>
      </c>
    </row>
    <row r="246" spans="1:9" ht="15" customHeight="1" x14ac:dyDescent="0.2">
      <c r="A246" s="208" t="s">
        <v>426</v>
      </c>
      <c r="B246" s="209"/>
      <c r="C246" s="209"/>
      <c r="D246" s="181">
        <v>109531</v>
      </c>
      <c r="E246" s="58">
        <v>105558</v>
      </c>
      <c r="F246" s="58">
        <v>64397</v>
      </c>
      <c r="G246" s="58">
        <v>62209</v>
      </c>
      <c r="H246" s="58">
        <v>45134</v>
      </c>
      <c r="I246" s="58">
        <v>43349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8271</v>
      </c>
      <c r="E248" s="58">
        <v>7068</v>
      </c>
      <c r="F248" s="58">
        <v>2655</v>
      </c>
      <c r="G248" s="58">
        <v>2473</v>
      </c>
      <c r="H248" s="58">
        <v>1946</v>
      </c>
      <c r="I248" s="58">
        <v>1630</v>
      </c>
    </row>
    <row r="249" spans="1:9" ht="15" customHeight="1" x14ac:dyDescent="0.2">
      <c r="A249" s="208" t="s">
        <v>429</v>
      </c>
      <c r="B249" s="209"/>
      <c r="C249" s="209"/>
      <c r="D249" s="181">
        <v>818</v>
      </c>
      <c r="E249" s="58">
        <v>655</v>
      </c>
      <c r="F249" s="58">
        <v>12349</v>
      </c>
      <c r="G249" s="58">
        <v>11424</v>
      </c>
      <c r="H249" s="58">
        <v>93</v>
      </c>
      <c r="I249" s="58">
        <v>70</v>
      </c>
    </row>
    <row r="250" spans="1:9" ht="15" customHeight="1" x14ac:dyDescent="0.2">
      <c r="A250" s="208" t="s">
        <v>430</v>
      </c>
      <c r="B250" s="209"/>
      <c r="C250" s="209"/>
      <c r="D250" s="181">
        <v>127417</v>
      </c>
      <c r="E250" s="58">
        <v>118773</v>
      </c>
      <c r="F250" s="58">
        <v>45474</v>
      </c>
      <c r="G250" s="58">
        <v>40535</v>
      </c>
      <c r="H250" s="58">
        <v>49947</v>
      </c>
      <c r="I250" s="58">
        <v>46453</v>
      </c>
    </row>
    <row r="251" spans="1:9" ht="15" customHeight="1" x14ac:dyDescent="0.2">
      <c r="A251" s="208" t="s">
        <v>431</v>
      </c>
      <c r="B251" s="209"/>
      <c r="C251" s="209"/>
      <c r="D251" s="181">
        <v>20021</v>
      </c>
      <c r="E251" s="58">
        <v>14654</v>
      </c>
      <c r="F251" s="58">
        <v>41687</v>
      </c>
      <c r="G251" s="58">
        <v>36931</v>
      </c>
      <c r="H251" s="58">
        <v>3249</v>
      </c>
      <c r="I251" s="58">
        <v>2723</v>
      </c>
    </row>
    <row r="252" spans="1:9" ht="15" customHeight="1" x14ac:dyDescent="0.2">
      <c r="A252" s="208" t="s">
        <v>432</v>
      </c>
      <c r="B252" s="209"/>
      <c r="C252" s="209"/>
      <c r="D252" s="181">
        <v>1179</v>
      </c>
      <c r="E252" s="58">
        <v>997</v>
      </c>
      <c r="F252" s="58">
        <v>20447</v>
      </c>
      <c r="G252" s="58">
        <v>18006</v>
      </c>
      <c r="H252" s="58">
        <v>324</v>
      </c>
      <c r="I252" s="58">
        <v>279</v>
      </c>
    </row>
    <row r="253" spans="1:9" ht="15" customHeight="1" x14ac:dyDescent="0.2">
      <c r="A253" s="208" t="s">
        <v>433</v>
      </c>
      <c r="B253" s="209"/>
      <c r="C253" s="209"/>
      <c r="D253" s="181">
        <v>55841</v>
      </c>
      <c r="E253" s="58">
        <v>50991</v>
      </c>
      <c r="F253" s="58">
        <v>19899</v>
      </c>
      <c r="G253" s="58">
        <v>18445</v>
      </c>
      <c r="H253" s="58">
        <v>23256</v>
      </c>
      <c r="I253" s="58">
        <v>21146</v>
      </c>
    </row>
    <row r="254" spans="1:9" ht="15" customHeight="1" x14ac:dyDescent="0.2">
      <c r="A254" s="208" t="s">
        <v>434</v>
      </c>
      <c r="B254" s="209"/>
      <c r="C254" s="209"/>
      <c r="D254" s="181">
        <v>21106</v>
      </c>
      <c r="E254" s="58">
        <v>19492</v>
      </c>
      <c r="F254" s="58">
        <v>64397</v>
      </c>
      <c r="G254" s="58">
        <v>62209</v>
      </c>
      <c r="H254" s="58">
        <v>3723</v>
      </c>
      <c r="I254" s="58">
        <v>3408</v>
      </c>
    </row>
    <row r="255" spans="1:9" ht="15" customHeight="1" x14ac:dyDescent="0.2">
      <c r="A255" s="208" t="s">
        <v>435</v>
      </c>
      <c r="B255" s="209"/>
      <c r="C255" s="209"/>
      <c r="D255" s="181">
        <v>57706</v>
      </c>
      <c r="E255" s="58">
        <v>55512</v>
      </c>
      <c r="F255" s="58">
        <v>0</v>
      </c>
      <c r="G255" s="58">
        <v>0</v>
      </c>
      <c r="H255" s="58">
        <v>26667</v>
      </c>
      <c r="I255" s="58">
        <v>25291</v>
      </c>
    </row>
    <row r="256" spans="1:9" x14ac:dyDescent="0.2">
      <c r="A256" s="208" t="s">
        <v>436</v>
      </c>
      <c r="B256" s="209"/>
      <c r="C256" s="209"/>
      <c r="D256" s="181">
        <v>50932</v>
      </c>
      <c r="E256" s="58">
        <v>48666</v>
      </c>
      <c r="F256" s="58">
        <v>0</v>
      </c>
      <c r="G256" s="58">
        <v>0</v>
      </c>
      <c r="H256" s="58">
        <v>27178</v>
      </c>
      <c r="I256" s="58">
        <v>25785</v>
      </c>
    </row>
    <row r="257" spans="1:9" ht="15.75" x14ac:dyDescent="0.25">
      <c r="A257" s="46" t="s">
        <v>509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35645</v>
      </c>
      <c r="E259" s="78">
        <f>SUM(E260:E299)</f>
        <v>39798</v>
      </c>
      <c r="F259" s="83">
        <v>2500.34</v>
      </c>
      <c r="G259" s="83">
        <v>2791.79</v>
      </c>
      <c r="H259" s="84">
        <f>IF(D259&gt;0,E259/D259-1,"N/A")</f>
        <v>0.11651002945714684</v>
      </c>
      <c r="I259" s="84">
        <f>IF(F259&gt;0,G259/F259-1,"N/A")</f>
        <v>0.11656414727597042</v>
      </c>
    </row>
    <row r="260" spans="1:9" ht="15.75" customHeight="1" x14ac:dyDescent="0.2">
      <c r="A260" s="138" t="s">
        <v>212</v>
      </c>
      <c r="B260" s="106"/>
      <c r="C260" s="107"/>
      <c r="D260" s="58">
        <v>711</v>
      </c>
      <c r="E260" s="58">
        <v>857</v>
      </c>
      <c r="F260" s="81">
        <v>49.87</v>
      </c>
      <c r="G260" s="81">
        <v>60.11</v>
      </c>
      <c r="H260" s="62">
        <f>IF(D260&gt;0,E260/D260-1,"N/A")</f>
        <v>0.20534458509142062</v>
      </c>
      <c r="I260" s="62">
        <f>IF(F260&gt;0,G260/F260-1,"N/A")</f>
        <v>0.20533386805694809</v>
      </c>
    </row>
    <row r="261" spans="1:9" ht="15.75" customHeight="1" x14ac:dyDescent="0.2">
      <c r="A261" s="139" t="s">
        <v>290</v>
      </c>
      <c r="B261" s="108"/>
      <c r="C261" s="109"/>
      <c r="D261" s="60">
        <v>4244</v>
      </c>
      <c r="E261" s="60">
        <v>4745</v>
      </c>
      <c r="F261" s="82">
        <v>297.7</v>
      </c>
      <c r="G261" s="82">
        <v>332.84</v>
      </c>
      <c r="H261" s="63">
        <f>IF(D261&gt;0,E261/D261-1,"N/A")</f>
        <v>0.11804901036757776</v>
      </c>
      <c r="I261" s="63">
        <f>IF(F261&gt;0,G261/F261-1,"N/A")</f>
        <v>0.11803829358414508</v>
      </c>
    </row>
    <row r="262" spans="1:9" ht="15.75" customHeight="1" x14ac:dyDescent="0.2">
      <c r="A262" s="138" t="s">
        <v>213</v>
      </c>
      <c r="B262" s="106"/>
      <c r="C262" s="107"/>
      <c r="D262" s="58">
        <v>392</v>
      </c>
      <c r="E262" s="58">
        <v>417</v>
      </c>
      <c r="F262" s="81">
        <v>27.5</v>
      </c>
      <c r="G262" s="81">
        <v>29.25</v>
      </c>
      <c r="H262" s="62">
        <f t="shared" ref="H262:H299" si="9">IF(D262&gt;0,E262/D262-1,"N/A")</f>
        <v>6.3775510204081565E-2</v>
      </c>
      <c r="I262" s="62">
        <f t="shared" ref="I262:I299" si="10">IF(F262&gt;0,G262/F262-1,"N/A")</f>
        <v>6.3636363636363713E-2</v>
      </c>
    </row>
    <row r="263" spans="1:9" ht="15.75" customHeight="1" x14ac:dyDescent="0.2">
      <c r="A263" s="139" t="s">
        <v>214</v>
      </c>
      <c r="B263" s="108"/>
      <c r="C263" s="109"/>
      <c r="D263" s="60">
        <v>88</v>
      </c>
      <c r="E263" s="60">
        <v>97</v>
      </c>
      <c r="F263" s="82">
        <v>6.17</v>
      </c>
      <c r="G263" s="82">
        <v>6.8</v>
      </c>
      <c r="H263" s="63">
        <f t="shared" si="9"/>
        <v>0.10227272727272729</v>
      </c>
      <c r="I263" s="63">
        <f t="shared" si="10"/>
        <v>0.10210696920583473</v>
      </c>
    </row>
    <row r="264" spans="1:9" ht="15.75" customHeight="1" x14ac:dyDescent="0.2">
      <c r="A264" s="138" t="s">
        <v>211</v>
      </c>
      <c r="B264" s="106"/>
      <c r="C264" s="107"/>
      <c r="D264" s="58">
        <v>2305</v>
      </c>
      <c r="E264" s="58">
        <v>2643</v>
      </c>
      <c r="F264" s="81">
        <v>161.69</v>
      </c>
      <c r="G264" s="81">
        <v>185.39</v>
      </c>
      <c r="H264" s="62">
        <f t="shared" si="9"/>
        <v>0.14663774403470708</v>
      </c>
      <c r="I264" s="62">
        <f t="shared" si="10"/>
        <v>0.14657678273238917</v>
      </c>
    </row>
    <row r="265" spans="1:9" ht="15.75" customHeight="1" x14ac:dyDescent="0.2">
      <c r="A265" s="139" t="s">
        <v>291</v>
      </c>
      <c r="B265" s="108"/>
      <c r="C265" s="109"/>
      <c r="D265" s="60">
        <v>191</v>
      </c>
      <c r="E265" s="60">
        <v>300</v>
      </c>
      <c r="F265" s="82">
        <v>13.4</v>
      </c>
      <c r="G265" s="82">
        <v>21.04</v>
      </c>
      <c r="H265" s="63">
        <f t="shared" si="9"/>
        <v>0.57068062827225141</v>
      </c>
      <c r="I265" s="63">
        <f t="shared" si="10"/>
        <v>0.57014925373134329</v>
      </c>
    </row>
    <row r="266" spans="1:9" ht="15.75" customHeight="1" x14ac:dyDescent="0.2">
      <c r="A266" s="138" t="s">
        <v>236</v>
      </c>
      <c r="B266" s="106"/>
      <c r="C266" s="107"/>
      <c r="D266" s="58">
        <v>10103</v>
      </c>
      <c r="E266" s="58">
        <v>10616</v>
      </c>
      <c r="F266" s="81">
        <v>708.68</v>
      </c>
      <c r="G266" s="81">
        <v>744.67</v>
      </c>
      <c r="H266" s="62">
        <f t="shared" si="9"/>
        <v>5.0776996931604534E-2</v>
      </c>
      <c r="I266" s="62">
        <f t="shared" si="10"/>
        <v>5.0784557204944347E-2</v>
      </c>
    </row>
    <row r="267" spans="1:9" ht="15.75" customHeight="1" x14ac:dyDescent="0.2">
      <c r="A267" s="139" t="s">
        <v>292</v>
      </c>
      <c r="B267" s="108"/>
      <c r="C267" s="109"/>
      <c r="D267" s="60">
        <v>231</v>
      </c>
      <c r="E267" s="60">
        <v>273</v>
      </c>
      <c r="F267" s="82">
        <v>16.2</v>
      </c>
      <c r="G267" s="82">
        <v>19.149999999999999</v>
      </c>
      <c r="H267" s="63">
        <f t="shared" si="9"/>
        <v>0.18181818181818188</v>
      </c>
      <c r="I267" s="63">
        <f t="shared" si="10"/>
        <v>0.18209876543209869</v>
      </c>
    </row>
    <row r="268" spans="1:9" ht="15.75" x14ac:dyDescent="0.2">
      <c r="A268" s="138" t="s">
        <v>293</v>
      </c>
      <c r="B268" s="106"/>
      <c r="C268" s="107"/>
      <c r="D268" s="58">
        <v>31</v>
      </c>
      <c r="E268" s="58">
        <v>36</v>
      </c>
      <c r="F268" s="81">
        <v>2.17</v>
      </c>
      <c r="G268" s="81">
        <v>2.5299999999999998</v>
      </c>
      <c r="H268" s="62">
        <f t="shared" si="9"/>
        <v>0.16129032258064524</v>
      </c>
      <c r="I268" s="62">
        <f t="shared" si="10"/>
        <v>0.16589861751152069</v>
      </c>
    </row>
    <row r="269" spans="1:9" ht="15.75" customHeight="1" x14ac:dyDescent="0.2">
      <c r="A269" s="139" t="s">
        <v>319</v>
      </c>
      <c r="B269" s="108"/>
      <c r="C269" s="109"/>
      <c r="D269" s="60">
        <v>4</v>
      </c>
      <c r="E269" s="60">
        <v>14</v>
      </c>
      <c r="F269" s="82">
        <v>0.28000000000000003</v>
      </c>
      <c r="G269" s="82">
        <v>0.98</v>
      </c>
      <c r="H269" s="63">
        <f t="shared" si="9"/>
        <v>2.5</v>
      </c>
      <c r="I269" s="63">
        <f t="shared" si="10"/>
        <v>2.4999999999999996</v>
      </c>
    </row>
    <row r="270" spans="1:9" ht="15.75" x14ac:dyDescent="0.2">
      <c r="A270" s="138" t="s">
        <v>294</v>
      </c>
      <c r="B270" s="106"/>
      <c r="C270" s="107"/>
      <c r="D270" s="58">
        <v>2288</v>
      </c>
      <c r="E270" s="58">
        <v>2495</v>
      </c>
      <c r="F270" s="81">
        <v>160.49</v>
      </c>
      <c r="G270" s="81">
        <v>175.01</v>
      </c>
      <c r="H270" s="62">
        <f t="shared" si="9"/>
        <v>9.0472027972027913E-2</v>
      </c>
      <c r="I270" s="62">
        <f t="shared" si="10"/>
        <v>9.0472926662097164E-2</v>
      </c>
    </row>
    <row r="271" spans="1:9" ht="15.75" x14ac:dyDescent="0.2">
      <c r="A271" s="139" t="s">
        <v>295</v>
      </c>
      <c r="B271" s="108"/>
      <c r="C271" s="109"/>
      <c r="D271" s="60">
        <v>0</v>
      </c>
      <c r="E271" s="60">
        <v>0</v>
      </c>
      <c r="F271" s="82">
        <v>0</v>
      </c>
      <c r="G271" s="82">
        <v>0</v>
      </c>
      <c r="H271" s="63" t="str">
        <f t="shared" si="9"/>
        <v>N/A</v>
      </c>
      <c r="I271" s="63" t="str">
        <f t="shared" si="10"/>
        <v>N/A</v>
      </c>
    </row>
    <row r="272" spans="1:9" ht="15.75" customHeight="1" x14ac:dyDescent="0.2">
      <c r="A272" s="138" t="s">
        <v>296</v>
      </c>
      <c r="B272" s="106"/>
      <c r="C272" s="107"/>
      <c r="D272" s="58">
        <v>0</v>
      </c>
      <c r="E272" s="58">
        <v>0</v>
      </c>
      <c r="F272" s="81">
        <v>0</v>
      </c>
      <c r="G272" s="81">
        <v>0</v>
      </c>
      <c r="H272" s="62" t="str">
        <f t="shared" si="9"/>
        <v>N/A</v>
      </c>
      <c r="I272" s="62" t="str">
        <f t="shared" si="10"/>
        <v>N/A</v>
      </c>
    </row>
    <row r="273" spans="1:9" ht="15.75" customHeight="1" x14ac:dyDescent="0.2">
      <c r="A273" s="139" t="s">
        <v>297</v>
      </c>
      <c r="B273" s="108"/>
      <c r="C273" s="109"/>
      <c r="D273" s="60">
        <v>115</v>
      </c>
      <c r="E273" s="60">
        <v>141</v>
      </c>
      <c r="F273" s="82">
        <v>8.07</v>
      </c>
      <c r="G273" s="82">
        <v>9.89</v>
      </c>
      <c r="H273" s="63">
        <f t="shared" si="9"/>
        <v>0.22608695652173916</v>
      </c>
      <c r="I273" s="63">
        <f t="shared" si="10"/>
        <v>0.22552664188351934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506</v>
      </c>
      <c r="E275" s="60">
        <v>601</v>
      </c>
      <c r="F275" s="82">
        <v>35.49</v>
      </c>
      <c r="G275" s="82">
        <v>42.16</v>
      </c>
      <c r="H275" s="63">
        <f t="shared" si="9"/>
        <v>0.18774703557312256</v>
      </c>
      <c r="I275" s="63">
        <f t="shared" si="10"/>
        <v>0.1879402648633417</v>
      </c>
    </row>
    <row r="276" spans="1:9" ht="15.75" x14ac:dyDescent="0.2">
      <c r="A276" s="138" t="s">
        <v>299</v>
      </c>
      <c r="B276" s="106"/>
      <c r="C276" s="107"/>
      <c r="D276" s="58">
        <v>110</v>
      </c>
      <c r="E276" s="58">
        <v>109</v>
      </c>
      <c r="F276" s="81">
        <v>7.72</v>
      </c>
      <c r="G276" s="81">
        <v>7.65</v>
      </c>
      <c r="H276" s="62">
        <f t="shared" si="9"/>
        <v>-9.0909090909090384E-3</v>
      </c>
      <c r="I276" s="62">
        <f t="shared" si="10"/>
        <v>-9.0673575129532891E-3</v>
      </c>
    </row>
    <row r="277" spans="1:9" ht="15.75" x14ac:dyDescent="0.2">
      <c r="A277" s="139" t="s">
        <v>300</v>
      </c>
      <c r="B277" s="108"/>
      <c r="C277" s="109"/>
      <c r="D277" s="60">
        <v>255</v>
      </c>
      <c r="E277" s="60">
        <v>256</v>
      </c>
      <c r="F277" s="82">
        <v>17.89</v>
      </c>
      <c r="G277" s="82">
        <v>17.96</v>
      </c>
      <c r="H277" s="63">
        <f t="shared" si="9"/>
        <v>3.9215686274509665E-3</v>
      </c>
      <c r="I277" s="63">
        <f t="shared" si="10"/>
        <v>3.9128004471771227E-3</v>
      </c>
    </row>
    <row r="278" spans="1:9" ht="15.75" x14ac:dyDescent="0.2">
      <c r="A278" s="138" t="s">
        <v>301</v>
      </c>
      <c r="B278" s="106"/>
      <c r="C278" s="107"/>
      <c r="D278" s="58">
        <v>48</v>
      </c>
      <c r="E278" s="58">
        <v>64</v>
      </c>
      <c r="F278" s="81">
        <v>3.37</v>
      </c>
      <c r="G278" s="81">
        <v>4.49</v>
      </c>
      <c r="H278" s="62">
        <f t="shared" si="9"/>
        <v>0.33333333333333326</v>
      </c>
      <c r="I278" s="62">
        <f t="shared" si="10"/>
        <v>0.33234421364985156</v>
      </c>
    </row>
    <row r="279" spans="1:9" ht="15.75" x14ac:dyDescent="0.2">
      <c r="A279" s="139" t="s">
        <v>302</v>
      </c>
      <c r="B279" s="108"/>
      <c r="C279" s="109"/>
      <c r="D279" s="60">
        <v>2</v>
      </c>
      <c r="E279" s="60">
        <v>0</v>
      </c>
      <c r="F279" s="82">
        <v>0.14000000000000001</v>
      </c>
      <c r="G279" s="82">
        <v>0</v>
      </c>
      <c r="H279" s="63">
        <f t="shared" si="9"/>
        <v>-1</v>
      </c>
      <c r="I279" s="63">
        <f t="shared" si="10"/>
        <v>-1</v>
      </c>
    </row>
    <row r="280" spans="1:9" ht="15.75" x14ac:dyDescent="0.2">
      <c r="A280" s="138" t="s">
        <v>303</v>
      </c>
      <c r="B280" s="106"/>
      <c r="C280" s="107"/>
      <c r="D280" s="58">
        <v>5</v>
      </c>
      <c r="E280" s="58">
        <v>4</v>
      </c>
      <c r="F280" s="81">
        <v>0.35</v>
      </c>
      <c r="G280" s="81">
        <v>0.28000000000000003</v>
      </c>
      <c r="H280" s="62">
        <f t="shared" si="9"/>
        <v>-0.19999999999999996</v>
      </c>
      <c r="I280" s="62">
        <f t="shared" si="10"/>
        <v>-0.19999999999999984</v>
      </c>
    </row>
    <row r="281" spans="1:9" ht="15.75" x14ac:dyDescent="0.2">
      <c r="A281" s="139" t="s">
        <v>304</v>
      </c>
      <c r="B281" s="108"/>
      <c r="C281" s="109"/>
      <c r="D281" s="60">
        <v>14</v>
      </c>
      <c r="E281" s="60">
        <v>13</v>
      </c>
      <c r="F281" s="82">
        <v>0.98</v>
      </c>
      <c r="G281" s="82">
        <v>0.91</v>
      </c>
      <c r="H281" s="63">
        <f t="shared" si="9"/>
        <v>-7.1428571428571397E-2</v>
      </c>
      <c r="I281" s="63">
        <f t="shared" si="10"/>
        <v>-7.1428571428571397E-2</v>
      </c>
    </row>
    <row r="282" spans="1:9" ht="15.75" x14ac:dyDescent="0.2">
      <c r="A282" s="138" t="s">
        <v>305</v>
      </c>
      <c r="B282" s="106"/>
      <c r="C282" s="107"/>
      <c r="D282" s="58">
        <v>9</v>
      </c>
      <c r="E282" s="58">
        <v>10</v>
      </c>
      <c r="F282" s="81">
        <v>0.63</v>
      </c>
      <c r="G282" s="81">
        <v>0.7</v>
      </c>
      <c r="H282" s="62">
        <f t="shared" si="9"/>
        <v>0.11111111111111116</v>
      </c>
      <c r="I282" s="62">
        <f t="shared" si="10"/>
        <v>0.11111111111111094</v>
      </c>
    </row>
    <row r="283" spans="1:9" ht="15.75" x14ac:dyDescent="0.2">
      <c r="A283" s="139" t="s">
        <v>306</v>
      </c>
      <c r="B283" s="108"/>
      <c r="C283" s="109"/>
      <c r="D283" s="60">
        <v>221</v>
      </c>
      <c r="E283" s="60">
        <v>217</v>
      </c>
      <c r="F283" s="82">
        <v>15.5</v>
      </c>
      <c r="G283" s="82">
        <v>15.22</v>
      </c>
      <c r="H283" s="63">
        <f t="shared" si="9"/>
        <v>-1.8099547511312264E-2</v>
      </c>
      <c r="I283" s="63">
        <f t="shared" si="10"/>
        <v>-1.806451612903226E-2</v>
      </c>
    </row>
    <row r="284" spans="1:9" ht="15.75" x14ac:dyDescent="0.2">
      <c r="A284" s="138" t="s">
        <v>237</v>
      </c>
      <c r="B284" s="106"/>
      <c r="C284" s="107"/>
      <c r="D284" s="58">
        <v>4491</v>
      </c>
      <c r="E284" s="58">
        <v>4744</v>
      </c>
      <c r="F284" s="81">
        <v>315.02</v>
      </c>
      <c r="G284" s="81">
        <v>332.77</v>
      </c>
      <c r="H284" s="62">
        <f t="shared" si="9"/>
        <v>5.633489200623476E-2</v>
      </c>
      <c r="I284" s="62">
        <f t="shared" si="10"/>
        <v>5.6345628848961882E-2</v>
      </c>
    </row>
    <row r="285" spans="1:9" ht="15.75" x14ac:dyDescent="0.2">
      <c r="A285" s="139" t="s">
        <v>321</v>
      </c>
      <c r="B285" s="108"/>
      <c r="C285" s="109"/>
      <c r="D285" s="60">
        <v>54</v>
      </c>
      <c r="E285" s="60">
        <v>47</v>
      </c>
      <c r="F285" s="82">
        <v>3.79</v>
      </c>
      <c r="G285" s="82">
        <v>3.3</v>
      </c>
      <c r="H285" s="63">
        <f t="shared" si="9"/>
        <v>-0.12962962962962965</v>
      </c>
      <c r="I285" s="63">
        <f t="shared" si="10"/>
        <v>-0.12928759894459108</v>
      </c>
    </row>
    <row r="286" spans="1:9" ht="15.75" x14ac:dyDescent="0.2">
      <c r="A286" s="138" t="s">
        <v>307</v>
      </c>
      <c r="B286" s="106"/>
      <c r="C286" s="107"/>
      <c r="D286" s="58">
        <v>387</v>
      </c>
      <c r="E286" s="58">
        <v>381</v>
      </c>
      <c r="F286" s="81">
        <v>27.15</v>
      </c>
      <c r="G286" s="81">
        <v>26.73</v>
      </c>
      <c r="H286" s="62">
        <f t="shared" si="9"/>
        <v>-1.5503875968992276E-2</v>
      </c>
      <c r="I286" s="62">
        <f t="shared" si="10"/>
        <v>-1.5469613259668447E-2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2</v>
      </c>
      <c r="E288" s="58">
        <v>4</v>
      </c>
      <c r="F288" s="81">
        <v>0.14000000000000001</v>
      </c>
      <c r="G288" s="81">
        <v>0.28000000000000003</v>
      </c>
      <c r="H288" s="62">
        <f t="shared" si="9"/>
        <v>1</v>
      </c>
      <c r="I288" s="62">
        <f t="shared" si="10"/>
        <v>1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576</v>
      </c>
      <c r="E290" s="58">
        <v>719</v>
      </c>
      <c r="F290" s="81">
        <v>40.4</v>
      </c>
      <c r="G290" s="81">
        <v>50.43</v>
      </c>
      <c r="H290" s="62">
        <f t="shared" si="9"/>
        <v>0.24826388888888884</v>
      </c>
      <c r="I290" s="62">
        <f t="shared" si="10"/>
        <v>0.24826732673267338</v>
      </c>
    </row>
    <row r="291" spans="1:9" ht="15.75" x14ac:dyDescent="0.2">
      <c r="A291" s="139" t="s">
        <v>216</v>
      </c>
      <c r="B291" s="108"/>
      <c r="C291" s="109"/>
      <c r="D291" s="60">
        <v>3543</v>
      </c>
      <c r="E291" s="60">
        <v>3901</v>
      </c>
      <c r="F291" s="82">
        <v>248.53</v>
      </c>
      <c r="G291" s="82">
        <v>273.64</v>
      </c>
      <c r="H291" s="63">
        <f t="shared" si="9"/>
        <v>0.10104431272932546</v>
      </c>
      <c r="I291" s="63">
        <f t="shared" si="10"/>
        <v>0.101034080392709</v>
      </c>
    </row>
    <row r="292" spans="1:9" ht="15.75" x14ac:dyDescent="0.2">
      <c r="A292" s="138" t="s">
        <v>311</v>
      </c>
      <c r="B292" s="106"/>
      <c r="C292" s="107"/>
      <c r="D292" s="58">
        <v>62</v>
      </c>
      <c r="E292" s="58">
        <v>87</v>
      </c>
      <c r="F292" s="81">
        <v>4.3499999999999996</v>
      </c>
      <c r="G292" s="81">
        <v>6.1</v>
      </c>
      <c r="H292" s="62">
        <f t="shared" si="9"/>
        <v>0.40322580645161299</v>
      </c>
      <c r="I292" s="62">
        <f t="shared" si="10"/>
        <v>0.40229885057471271</v>
      </c>
    </row>
    <row r="293" spans="1:9" ht="15.75" x14ac:dyDescent="0.2">
      <c r="A293" s="139" t="s">
        <v>312</v>
      </c>
      <c r="B293" s="108"/>
      <c r="C293" s="109"/>
      <c r="D293" s="60">
        <v>532</v>
      </c>
      <c r="E293" s="60">
        <v>482</v>
      </c>
      <c r="F293" s="82">
        <v>37.32</v>
      </c>
      <c r="G293" s="82">
        <v>33.81</v>
      </c>
      <c r="H293" s="63">
        <f t="shared" si="9"/>
        <v>-9.398496240601506E-2</v>
      </c>
      <c r="I293" s="63">
        <f t="shared" si="10"/>
        <v>-9.4051446945337513E-2</v>
      </c>
    </row>
    <row r="294" spans="1:9" ht="15.75" x14ac:dyDescent="0.2">
      <c r="A294" s="138" t="s">
        <v>313</v>
      </c>
      <c r="B294" s="106"/>
      <c r="C294" s="107"/>
      <c r="D294" s="58">
        <v>67</v>
      </c>
      <c r="E294" s="58">
        <v>56</v>
      </c>
      <c r="F294" s="81">
        <v>4.7</v>
      </c>
      <c r="G294" s="81">
        <v>3.93</v>
      </c>
      <c r="H294" s="62">
        <f t="shared" si="9"/>
        <v>-0.16417910447761197</v>
      </c>
      <c r="I294" s="62">
        <f t="shared" si="10"/>
        <v>-0.16382978723404251</v>
      </c>
    </row>
    <row r="295" spans="1:9" ht="15.75" x14ac:dyDescent="0.2">
      <c r="A295" s="139" t="s">
        <v>314</v>
      </c>
      <c r="B295" s="108"/>
      <c r="C295" s="109"/>
      <c r="D295" s="60">
        <v>0</v>
      </c>
      <c r="E295" s="60">
        <v>2</v>
      </c>
      <c r="F295" s="82">
        <v>0</v>
      </c>
      <c r="G295" s="82">
        <v>0.14000000000000001</v>
      </c>
      <c r="H295" s="63" t="str">
        <f t="shared" si="9"/>
        <v>N/A</v>
      </c>
      <c r="I295" s="63" t="str">
        <f t="shared" si="10"/>
        <v>N/A</v>
      </c>
    </row>
    <row r="296" spans="1:9" ht="15.75" x14ac:dyDescent="0.2">
      <c r="A296" s="138" t="s">
        <v>315</v>
      </c>
      <c r="B296" s="106"/>
      <c r="C296" s="107"/>
      <c r="D296" s="58">
        <v>76</v>
      </c>
      <c r="E296" s="58">
        <v>92</v>
      </c>
      <c r="F296" s="81">
        <v>5.33</v>
      </c>
      <c r="G296" s="81">
        <v>6.45</v>
      </c>
      <c r="H296" s="62">
        <f t="shared" si="9"/>
        <v>0.21052631578947367</v>
      </c>
      <c r="I296" s="62">
        <f t="shared" si="10"/>
        <v>0.21013133208255153</v>
      </c>
    </row>
    <row r="297" spans="1:9" ht="15.75" x14ac:dyDescent="0.2">
      <c r="A297" s="139" t="s">
        <v>316</v>
      </c>
      <c r="B297" s="108"/>
      <c r="C297" s="109"/>
      <c r="D297" s="60">
        <v>848</v>
      </c>
      <c r="E297" s="60">
        <v>852</v>
      </c>
      <c r="F297" s="82">
        <v>59.48</v>
      </c>
      <c r="G297" s="82">
        <v>59.76</v>
      </c>
      <c r="H297" s="63">
        <f t="shared" si="9"/>
        <v>4.7169811320755262E-3</v>
      </c>
      <c r="I297" s="63">
        <f t="shared" si="10"/>
        <v>4.7074646940148401E-3</v>
      </c>
    </row>
    <row r="298" spans="1:9" ht="15.75" x14ac:dyDescent="0.2">
      <c r="A298" s="138" t="s">
        <v>317</v>
      </c>
      <c r="B298" s="106"/>
      <c r="C298" s="107"/>
      <c r="D298" s="58">
        <v>1113</v>
      </c>
      <c r="E298" s="58">
        <v>2115</v>
      </c>
      <c r="F298" s="81">
        <v>78.069999999999993</v>
      </c>
      <c r="G298" s="81">
        <v>148.36000000000001</v>
      </c>
      <c r="H298" s="62">
        <f t="shared" si="9"/>
        <v>0.90026954177897567</v>
      </c>
      <c r="I298" s="62">
        <f t="shared" si="10"/>
        <v>0.90034584347380586</v>
      </c>
    </row>
    <row r="299" spans="1:9" ht="15.75" x14ac:dyDescent="0.2">
      <c r="A299" s="139" t="s">
        <v>318</v>
      </c>
      <c r="B299" s="108"/>
      <c r="C299" s="109"/>
      <c r="D299" s="60">
        <v>2021</v>
      </c>
      <c r="E299" s="60">
        <v>2408</v>
      </c>
      <c r="F299" s="82">
        <v>141.76</v>
      </c>
      <c r="G299" s="82">
        <v>168.91</v>
      </c>
      <c r="H299" s="63">
        <f t="shared" si="9"/>
        <v>0.1914893617021276</v>
      </c>
      <c r="I299" s="63">
        <f t="shared" si="10"/>
        <v>0.19152088036117387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178699</v>
      </c>
      <c r="C384" s="166">
        <f>B384/B$403</f>
        <v>0.31895214620119977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103594</v>
      </c>
      <c r="C385" s="166">
        <f>B385/B$403</f>
        <v>0.18490046745402655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222065</v>
      </c>
      <c r="C386" s="166">
        <f>B386/B$403</f>
        <v>0.39635425126144763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40273</v>
      </c>
      <c r="C387" s="166">
        <f>B387/B$403</f>
        <v>7.1881542616136176E-2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547</v>
      </c>
      <c r="C388" s="166">
        <f>B388/B$403</f>
        <v>9.7631673356905345E-4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177823</v>
      </c>
      <c r="E389" s="166">
        <f>D389/D$403</f>
        <v>0.31972548159388969</v>
      </c>
      <c r="F389" s="165">
        <v>183172</v>
      </c>
      <c r="G389" s="166">
        <f>F389/F$403</f>
        <v>0.33007472866484905</v>
      </c>
      <c r="H389" s="165">
        <v>212810</v>
      </c>
      <c r="I389" s="166">
        <f t="shared" ref="I389:I396" si="11">H389/H$403</f>
        <v>0.44277763328998698</v>
      </c>
    </row>
    <row r="390" spans="1:9" ht="15.75" x14ac:dyDescent="0.25">
      <c r="A390" s="161" t="s">
        <v>345</v>
      </c>
      <c r="B390" s="167"/>
      <c r="C390" s="167"/>
      <c r="D390" s="165">
        <v>144227</v>
      </c>
      <c r="E390" s="166">
        <f t="shared" ref="E390:E397" si="12">D390/D$403</f>
        <v>0.25931992505942386</v>
      </c>
      <c r="F390" s="165">
        <v>104427</v>
      </c>
      <c r="G390" s="166">
        <f t="shared" ref="G390:G397" si="13">F390/F$403</f>
        <v>0.1881767611331655</v>
      </c>
      <c r="H390" s="165">
        <v>44090</v>
      </c>
      <c r="I390" s="166">
        <f t="shared" si="11"/>
        <v>9.1734720416124835E-2</v>
      </c>
    </row>
    <row r="391" spans="1:9" ht="15.75" x14ac:dyDescent="0.25">
      <c r="A391" s="161" t="s">
        <v>346</v>
      </c>
      <c r="B391" s="167"/>
      <c r="C391" s="167"/>
      <c r="D391" s="165">
        <v>10832</v>
      </c>
      <c r="E391" s="166">
        <f t="shared" si="12"/>
        <v>1.9475919406516665E-2</v>
      </c>
      <c r="F391" s="165">
        <v>12539</v>
      </c>
      <c r="G391" s="166">
        <f t="shared" si="13"/>
        <v>2.2595194804492728E-2</v>
      </c>
      <c r="H391" s="165">
        <v>13690</v>
      </c>
      <c r="I391" s="166">
        <f t="shared" si="11"/>
        <v>2.848374512353706E-2</v>
      </c>
    </row>
    <row r="392" spans="1:9" ht="15.75" x14ac:dyDescent="0.25">
      <c r="A392" s="161" t="s">
        <v>347</v>
      </c>
      <c r="B392" s="167"/>
      <c r="C392" s="167"/>
      <c r="D392" s="165">
        <v>18428</v>
      </c>
      <c r="E392" s="166">
        <f t="shared" si="12"/>
        <v>3.3133515770244565E-2</v>
      </c>
      <c r="F392" s="165">
        <v>24297</v>
      </c>
      <c r="G392" s="166">
        <f t="shared" si="13"/>
        <v>4.3783032790873262E-2</v>
      </c>
      <c r="H392" s="165">
        <v>17523</v>
      </c>
      <c r="I392" s="166">
        <f t="shared" si="11"/>
        <v>3.6458777633289988E-2</v>
      </c>
    </row>
    <row r="393" spans="1:9" ht="15.75" x14ac:dyDescent="0.25">
      <c r="A393" s="161" t="s">
        <v>348</v>
      </c>
      <c r="B393" s="167"/>
      <c r="C393" s="167"/>
      <c r="D393" s="165">
        <v>14301</v>
      </c>
      <c r="E393" s="166">
        <f t="shared" si="12"/>
        <v>2.571317609237397E-2</v>
      </c>
      <c r="F393" s="165">
        <v>16096</v>
      </c>
      <c r="G393" s="166">
        <f t="shared" si="13"/>
        <v>2.9004885204012679E-2</v>
      </c>
      <c r="H393" s="165">
        <v>11412</v>
      </c>
      <c r="I393" s="166">
        <f t="shared" si="11"/>
        <v>2.3744083224967492E-2</v>
      </c>
    </row>
    <row r="394" spans="1:9" ht="15.75" x14ac:dyDescent="0.25">
      <c r="A394" s="161" t="s">
        <v>349</v>
      </c>
      <c r="B394" s="167"/>
      <c r="C394" s="167"/>
      <c r="D394" s="165">
        <v>9947</v>
      </c>
      <c r="E394" s="166">
        <f t="shared" si="12"/>
        <v>1.7884690762243471E-2</v>
      </c>
      <c r="F394" s="165">
        <v>11733</v>
      </c>
      <c r="G394" s="166">
        <f t="shared" si="13"/>
        <v>2.1142788152254025E-2</v>
      </c>
      <c r="H394" s="165">
        <v>18754</v>
      </c>
      <c r="I394" s="166">
        <f t="shared" si="11"/>
        <v>3.9020026007802341E-2</v>
      </c>
    </row>
    <row r="395" spans="1:9" ht="15.75" x14ac:dyDescent="0.25">
      <c r="A395" s="161" t="s">
        <v>350</v>
      </c>
      <c r="B395" s="167"/>
      <c r="C395" s="167"/>
      <c r="D395" s="165">
        <v>133949</v>
      </c>
      <c r="E395" s="166">
        <f t="shared" si="12"/>
        <v>0.24084009680423751</v>
      </c>
      <c r="F395" s="165">
        <v>148411</v>
      </c>
      <c r="G395" s="166">
        <f t="shared" si="13"/>
        <v>0.26743563730198344</v>
      </c>
      <c r="H395" s="165">
        <v>120136</v>
      </c>
      <c r="I395" s="166">
        <f t="shared" si="11"/>
        <v>0.24995786736020806</v>
      </c>
    </row>
    <row r="396" spans="1:9" ht="15.75" x14ac:dyDescent="0.25">
      <c r="A396" s="161" t="s">
        <v>351</v>
      </c>
      <c r="B396" s="167"/>
      <c r="C396" s="167"/>
      <c r="D396" s="165">
        <v>11450</v>
      </c>
      <c r="E396" s="166">
        <f t="shared" si="12"/>
        <v>2.0587082459805745E-2</v>
      </c>
      <c r="F396" s="165">
        <v>13426</v>
      </c>
      <c r="G396" s="166">
        <f t="shared" si="13"/>
        <v>2.4193562919301331E-2</v>
      </c>
      <c r="H396" s="165">
        <v>7293</v>
      </c>
      <c r="I396" s="166">
        <f t="shared" si="11"/>
        <v>1.5173992197659298E-2</v>
      </c>
    </row>
    <row r="397" spans="1:9" ht="15.75" x14ac:dyDescent="0.25">
      <c r="A397" s="161" t="s">
        <v>352</v>
      </c>
      <c r="B397" s="167"/>
      <c r="C397" s="167"/>
      <c r="D397" s="165">
        <v>14206</v>
      </c>
      <c r="E397" s="166">
        <f t="shared" si="12"/>
        <v>2.5542366237903964E-2</v>
      </c>
      <c r="F397" s="165">
        <v>18530</v>
      </c>
      <c r="G397" s="166">
        <f t="shared" si="13"/>
        <v>3.3390937054569768E-2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3940</v>
      </c>
      <c r="I398" s="166">
        <f>H398/H$403</f>
        <v>8.1976592977893361E-3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14485</v>
      </c>
      <c r="I399" s="166">
        <f>H399/H$403</f>
        <v>3.0137841352405721E-2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386</v>
      </c>
      <c r="C401" s="166">
        <f>B401/B$403</f>
        <v>6.8895476994086766E-4</v>
      </c>
      <c r="D401" s="165">
        <v>396</v>
      </c>
      <c r="E401" s="166">
        <f>D401/D$403</f>
        <v>7.1200739336970081E-4</v>
      </c>
      <c r="F401" s="165">
        <v>537</v>
      </c>
      <c r="G401" s="166">
        <f>F401/F$403</f>
        <v>9.6767043703745084E-4</v>
      </c>
      <c r="H401" s="165">
        <v>606</v>
      </c>
      <c r="I401" s="166">
        <f>H401/H$403</f>
        <v>1.2608582574772432E-3</v>
      </c>
    </row>
    <row r="402" spans="1:9" x14ac:dyDescent="0.2">
      <c r="A402" s="163" t="s">
        <v>356</v>
      </c>
      <c r="B402" s="165">
        <v>14705</v>
      </c>
      <c r="C402" s="166">
        <f>B402/B$403</f>
        <v>2.6246320963679945E-2</v>
      </c>
      <c r="D402" s="165">
        <v>20615</v>
      </c>
      <c r="E402" s="166">
        <f>D402/D$403</f>
        <v>3.7065738419990869E-2</v>
      </c>
      <c r="F402" s="165">
        <v>21773</v>
      </c>
      <c r="G402" s="166">
        <f>F402/F$403</f>
        <v>3.9234801537460742E-2</v>
      </c>
      <c r="H402" s="165">
        <v>15886</v>
      </c>
      <c r="I402" s="166">
        <f>H402/H$403</f>
        <v>3.3052795838751627E-2</v>
      </c>
    </row>
    <row r="403" spans="1:9" ht="15.75" x14ac:dyDescent="0.2">
      <c r="A403" s="140" t="s">
        <v>357</v>
      </c>
      <c r="B403" s="168">
        <f>SUM(B384:B388,B401:B402)</f>
        <v>560269</v>
      </c>
      <c r="C403" s="169">
        <f>SUM(C384:C388,C401:C402)</f>
        <v>1</v>
      </c>
      <c r="D403" s="168">
        <f>SUM(D389:D397,D400:D402)</f>
        <v>556174</v>
      </c>
      <c r="E403" s="169">
        <f>SUM(E389:E397,E400:E402)</f>
        <v>1</v>
      </c>
      <c r="F403" s="168">
        <f>SUM(F389:F397,F400:F402)</f>
        <v>554941</v>
      </c>
      <c r="G403" s="169">
        <f>SUM(G389:G397,G400:G402)</f>
        <v>1</v>
      </c>
      <c r="H403" s="168">
        <f>SUM(H389:H396,H398:H402)</f>
        <v>480625</v>
      </c>
      <c r="I403" s="169">
        <f>SUM(I389:I396,I398:I402)</f>
        <v>0.99999999999999989</v>
      </c>
    </row>
    <row r="404" spans="1:9" x14ac:dyDescent="0.2">
      <c r="A404" s="163" t="s">
        <v>358</v>
      </c>
      <c r="B404" s="165">
        <v>943448</v>
      </c>
      <c r="C404" s="170"/>
      <c r="D404" s="165">
        <v>943448</v>
      </c>
      <c r="E404" s="170"/>
      <c r="F404" s="165">
        <v>943448</v>
      </c>
      <c r="G404" s="170"/>
      <c r="H404" s="165">
        <v>945936</v>
      </c>
      <c r="I404" s="170"/>
    </row>
    <row r="405" spans="1:9" ht="15.75" x14ac:dyDescent="0.2">
      <c r="A405" s="140" t="s">
        <v>359</v>
      </c>
      <c r="B405" s="171">
        <f>B403/B404</f>
        <v>0.59385254937209042</v>
      </c>
      <c r="C405" s="169"/>
      <c r="D405" s="171">
        <f>D403/D404</f>
        <v>0.58951208757663376</v>
      </c>
      <c r="E405" s="169"/>
      <c r="F405" s="171">
        <f>F403/F404</f>
        <v>0.58820517929976002</v>
      </c>
      <c r="G405" s="169"/>
      <c r="H405" s="171">
        <f>H403/H404</f>
        <v>0.50809462796637406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510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217114</v>
      </c>
      <c r="D429" s="177">
        <f t="shared" ref="D429:D434" si="14">C429/$B$58</f>
        <v>0.1517185861102939</v>
      </c>
      <c r="E429" s="172">
        <v>96613</v>
      </c>
      <c r="F429" s="177">
        <f>E429/$C$58</f>
        <v>0.13856312450788744</v>
      </c>
      <c r="G429" s="172">
        <v>120501</v>
      </c>
      <c r="H429" s="177">
        <f>G429/$D$58</f>
        <v>0.16421907323973606</v>
      </c>
    </row>
    <row r="430" spans="1:8" x14ac:dyDescent="0.2">
      <c r="A430" s="258" t="s">
        <v>364</v>
      </c>
      <c r="B430" s="259"/>
      <c r="C430" s="165">
        <v>200038</v>
      </c>
      <c r="D430" s="178">
        <f t="shared" si="14"/>
        <v>0.13978593056334909</v>
      </c>
      <c r="E430" s="165">
        <v>87263</v>
      </c>
      <c r="F430" s="178">
        <f t="shared" ref="F430:F441" si="15">E430/$C$58</f>
        <v>0.12515328096562348</v>
      </c>
      <c r="G430" s="165">
        <v>112775</v>
      </c>
      <c r="H430" s="178">
        <f t="shared" ref="H430:H441" si="16">G430/$D$58</f>
        <v>0.15369006053569043</v>
      </c>
    </row>
    <row r="431" spans="1:8" x14ac:dyDescent="0.2">
      <c r="A431" s="258" t="s">
        <v>365</v>
      </c>
      <c r="B431" s="259"/>
      <c r="C431" s="165">
        <v>17076</v>
      </c>
      <c r="D431" s="178">
        <f t="shared" si="14"/>
        <v>1.1932655546944825E-2</v>
      </c>
      <c r="E431" s="165">
        <v>9350</v>
      </c>
      <c r="F431" s="178">
        <f t="shared" si="15"/>
        <v>1.3409843542263954E-2</v>
      </c>
      <c r="G431" s="165">
        <v>7726</v>
      </c>
      <c r="H431" s="178">
        <f t="shared" si="16"/>
        <v>1.0529012704045616E-2</v>
      </c>
    </row>
    <row r="432" spans="1:8" ht="15.75" x14ac:dyDescent="0.25">
      <c r="A432" s="256" t="s">
        <v>366</v>
      </c>
      <c r="B432" s="257"/>
      <c r="C432" s="172">
        <v>4598</v>
      </c>
      <c r="D432" s="177">
        <f t="shared" si="14"/>
        <v>3.2130680607198587E-3</v>
      </c>
      <c r="E432" s="172">
        <v>2683</v>
      </c>
      <c r="F432" s="177">
        <f t="shared" si="15"/>
        <v>3.8479797030902879E-3</v>
      </c>
      <c r="G432" s="172">
        <v>1915</v>
      </c>
      <c r="H432" s="177">
        <f t="shared" si="16"/>
        <v>2.6097669335034112E-3</v>
      </c>
    </row>
    <row r="433" spans="1:8" x14ac:dyDescent="0.2">
      <c r="A433" s="258" t="s">
        <v>364</v>
      </c>
      <c r="B433" s="259"/>
      <c r="C433" s="165">
        <v>180</v>
      </c>
      <c r="D433" s="178">
        <f t="shared" si="14"/>
        <v>1.2578343865366997E-4</v>
      </c>
      <c r="E433" s="165">
        <v>110</v>
      </c>
      <c r="F433" s="178">
        <f t="shared" si="15"/>
        <v>1.5776286520310535E-4</v>
      </c>
      <c r="G433" s="165">
        <v>70</v>
      </c>
      <c r="H433" s="178">
        <f t="shared" si="16"/>
        <v>9.5396180336939303E-5</v>
      </c>
    </row>
    <row r="434" spans="1:8" x14ac:dyDescent="0.2">
      <c r="A434" s="258" t="s">
        <v>365</v>
      </c>
      <c r="B434" s="259"/>
      <c r="C434" s="165">
        <v>4418</v>
      </c>
      <c r="D434" s="178">
        <f t="shared" si="14"/>
        <v>3.0872846220661885E-3</v>
      </c>
      <c r="E434" s="165">
        <v>2573</v>
      </c>
      <c r="F434" s="178">
        <f t="shared" si="15"/>
        <v>3.6902168378871824E-3</v>
      </c>
      <c r="G434" s="165">
        <v>1845</v>
      </c>
      <c r="H434" s="178">
        <f t="shared" si="16"/>
        <v>2.5143707531664716E-3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2684</v>
      </c>
      <c r="D436" s="177">
        <f t="shared" ref="D436:D441" si="17">C436/$B$58</f>
        <v>1.8755708297025012E-3</v>
      </c>
      <c r="E436" s="172">
        <v>1187</v>
      </c>
      <c r="F436" s="177">
        <f t="shared" si="15"/>
        <v>1.702404736328055E-3</v>
      </c>
      <c r="G436" s="172">
        <v>1497</v>
      </c>
      <c r="H436" s="177">
        <f t="shared" si="16"/>
        <v>2.0401154566342594E-3</v>
      </c>
    </row>
    <row r="437" spans="1:8" x14ac:dyDescent="0.2">
      <c r="A437" s="258" t="s">
        <v>364</v>
      </c>
      <c r="B437" s="259"/>
      <c r="C437" s="165">
        <v>2235</v>
      </c>
      <c r="D437" s="178">
        <f t="shared" si="17"/>
        <v>1.5618110299497356E-3</v>
      </c>
      <c r="E437" s="165">
        <v>953</v>
      </c>
      <c r="F437" s="178">
        <f t="shared" si="15"/>
        <v>1.3668000958050855E-3</v>
      </c>
      <c r="G437" s="165">
        <v>1282</v>
      </c>
      <c r="H437" s="178">
        <f t="shared" si="16"/>
        <v>1.7471129027422313E-3</v>
      </c>
    </row>
    <row r="438" spans="1:8" x14ac:dyDescent="0.2">
      <c r="A438" s="258" t="s">
        <v>365</v>
      </c>
      <c r="B438" s="259"/>
      <c r="C438" s="165">
        <v>449</v>
      </c>
      <c r="D438" s="178">
        <f t="shared" si="17"/>
        <v>3.1375979975276568E-4</v>
      </c>
      <c r="E438" s="165">
        <v>234</v>
      </c>
      <c r="F438" s="178">
        <f t="shared" si="15"/>
        <v>3.3560464052296955E-4</v>
      </c>
      <c r="G438" s="165">
        <v>215</v>
      </c>
      <c r="H438" s="178">
        <f t="shared" si="16"/>
        <v>2.9300255389202789E-4</v>
      </c>
    </row>
    <row r="439" spans="1:8" ht="15.75" x14ac:dyDescent="0.25">
      <c r="A439" s="256" t="s">
        <v>366</v>
      </c>
      <c r="B439" s="257"/>
      <c r="C439" s="172">
        <v>13</v>
      </c>
      <c r="D439" s="177">
        <f t="shared" si="17"/>
        <v>9.0843594583206086E-6</v>
      </c>
      <c r="E439" s="172">
        <v>9</v>
      </c>
      <c r="F439" s="177">
        <f t="shared" si="15"/>
        <v>1.2907870789344982E-5</v>
      </c>
      <c r="G439" s="172">
        <v>4</v>
      </c>
      <c r="H439" s="177">
        <f t="shared" si="16"/>
        <v>5.4512103049679601E-6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13</v>
      </c>
      <c r="D441" s="178">
        <f t="shared" si="17"/>
        <v>9.0843594583206086E-6</v>
      </c>
      <c r="E441" s="165">
        <v>9</v>
      </c>
      <c r="F441" s="178">
        <f t="shared" si="15"/>
        <v>1.2907870789344982E-5</v>
      </c>
      <c r="G441" s="165">
        <v>4</v>
      </c>
      <c r="H441" s="178">
        <f t="shared" si="16"/>
        <v>5.4512103049679601E-6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511</v>
      </c>
      <c r="D466" s="185" t="s">
        <v>512</v>
      </c>
      <c r="E466" s="185" t="s">
        <v>513</v>
      </c>
      <c r="F466" s="185" t="s">
        <v>514</v>
      </c>
      <c r="G466" s="185" t="s">
        <v>515</v>
      </c>
      <c r="H466" s="207" t="s">
        <v>516</v>
      </c>
    </row>
    <row r="467" spans="1:8" x14ac:dyDescent="0.2">
      <c r="A467" s="139" t="s">
        <v>438</v>
      </c>
      <c r="B467" s="108"/>
      <c r="C467" s="60">
        <v>130</v>
      </c>
      <c r="D467" s="60">
        <v>132</v>
      </c>
      <c r="E467" s="60">
        <v>132</v>
      </c>
      <c r="F467" s="60">
        <v>132</v>
      </c>
      <c r="G467" s="60">
        <v>132</v>
      </c>
      <c r="H467" s="60">
        <v>131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753</v>
      </c>
      <c r="D469" s="60">
        <v>738</v>
      </c>
      <c r="E469" s="60">
        <v>739</v>
      </c>
      <c r="F469" s="60">
        <v>738</v>
      </c>
      <c r="G469" s="60">
        <v>744</v>
      </c>
      <c r="H469" s="60">
        <v>749</v>
      </c>
    </row>
    <row r="470" spans="1:8" x14ac:dyDescent="0.2">
      <c r="A470" s="138" t="s">
        <v>441</v>
      </c>
      <c r="B470" s="106"/>
      <c r="C470" s="58">
        <v>121</v>
      </c>
      <c r="D470" s="58">
        <v>121</v>
      </c>
      <c r="E470" s="58">
        <v>122</v>
      </c>
      <c r="F470" s="58">
        <v>124</v>
      </c>
      <c r="G470" s="58">
        <v>125</v>
      </c>
      <c r="H470" s="58">
        <v>129</v>
      </c>
    </row>
    <row r="471" spans="1:8" x14ac:dyDescent="0.2">
      <c r="A471" s="139" t="s">
        <v>442</v>
      </c>
      <c r="B471" s="108"/>
      <c r="C471" s="60">
        <v>4</v>
      </c>
      <c r="D471" s="60">
        <v>4</v>
      </c>
      <c r="E471" s="60">
        <v>4</v>
      </c>
      <c r="F471" s="60">
        <v>4</v>
      </c>
      <c r="G471" s="60">
        <v>6</v>
      </c>
      <c r="H471" s="60">
        <v>8</v>
      </c>
    </row>
    <row r="472" spans="1:8" x14ac:dyDescent="0.2">
      <c r="A472" s="138" t="s">
        <v>443</v>
      </c>
      <c r="B472" s="106"/>
      <c r="C472" s="58">
        <v>628</v>
      </c>
      <c r="D472" s="58">
        <v>613</v>
      </c>
      <c r="E472" s="58">
        <v>613</v>
      </c>
      <c r="F472" s="58">
        <v>610</v>
      </c>
      <c r="G472" s="58">
        <v>613</v>
      </c>
      <c r="H472" s="58">
        <v>612</v>
      </c>
    </row>
    <row r="473" spans="1:8" x14ac:dyDescent="0.2">
      <c r="A473" s="139" t="s">
        <v>444</v>
      </c>
      <c r="B473" s="108"/>
      <c r="C473" s="60">
        <v>2269297</v>
      </c>
      <c r="D473" s="60">
        <v>2139329</v>
      </c>
      <c r="E473" s="60">
        <v>2259792</v>
      </c>
      <c r="F473" s="60">
        <v>2140834</v>
      </c>
      <c r="G473" s="60">
        <v>2183396</v>
      </c>
      <c r="H473" s="60">
        <v>2197246</v>
      </c>
    </row>
    <row r="474" spans="1:8" x14ac:dyDescent="0.2">
      <c r="A474" s="138" t="s">
        <v>445</v>
      </c>
      <c r="B474" s="106"/>
      <c r="C474" s="58">
        <v>0</v>
      </c>
      <c r="D474" s="58">
        <v>16089</v>
      </c>
      <c r="E474" s="58">
        <v>16255</v>
      </c>
      <c r="F474" s="58">
        <v>16551</v>
      </c>
      <c r="G474" s="58">
        <v>17067</v>
      </c>
      <c r="H474" s="58">
        <v>17163</v>
      </c>
    </row>
    <row r="475" spans="1:8" x14ac:dyDescent="0.2">
      <c r="A475" s="139" t="s">
        <v>446</v>
      </c>
      <c r="B475" s="108"/>
      <c r="C475" s="60">
        <v>10839</v>
      </c>
      <c r="D475" s="60">
        <v>11074</v>
      </c>
      <c r="E475" s="60">
        <v>11164</v>
      </c>
      <c r="F475" s="60">
        <v>11364</v>
      </c>
      <c r="G475" s="60">
        <v>11452</v>
      </c>
      <c r="H475" s="60">
        <v>11635</v>
      </c>
    </row>
    <row r="476" spans="1:8" x14ac:dyDescent="0.2">
      <c r="A476" s="138" t="s">
        <v>447</v>
      </c>
      <c r="B476" s="106"/>
      <c r="C476" s="58">
        <v>2169299</v>
      </c>
      <c r="D476" s="58">
        <v>2102151</v>
      </c>
      <c r="E476" s="58">
        <v>2197729</v>
      </c>
      <c r="F476" s="58">
        <v>2194303</v>
      </c>
      <c r="G476" s="58">
        <v>2145086</v>
      </c>
      <c r="H476" s="58">
        <v>2309915</v>
      </c>
    </row>
    <row r="477" spans="1:8" x14ac:dyDescent="0.2">
      <c r="A477" s="139" t="s">
        <v>448</v>
      </c>
      <c r="B477" s="108"/>
      <c r="C477" s="60">
        <v>1210515</v>
      </c>
      <c r="D477" s="60">
        <v>0</v>
      </c>
      <c r="E477" s="60">
        <v>1221818</v>
      </c>
      <c r="F477" s="60">
        <v>1229569</v>
      </c>
      <c r="G477" s="60">
        <v>1241944</v>
      </c>
      <c r="H477" s="60">
        <v>1246871</v>
      </c>
    </row>
    <row r="478" spans="1:8" x14ac:dyDescent="0.2">
      <c r="A478" s="138" t="s">
        <v>449</v>
      </c>
      <c r="B478" s="106"/>
      <c r="C478" s="58">
        <v>1210515</v>
      </c>
      <c r="D478" s="58">
        <v>0</v>
      </c>
      <c r="E478" s="58">
        <v>1221818</v>
      </c>
      <c r="F478" s="58">
        <v>1229569</v>
      </c>
      <c r="G478" s="58">
        <v>1241944</v>
      </c>
      <c r="H478" s="58">
        <v>1246871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328566</v>
      </c>
      <c r="D481" s="60">
        <v>0</v>
      </c>
      <c r="E481" s="60">
        <v>319476</v>
      </c>
      <c r="F481" s="60">
        <v>324553</v>
      </c>
      <c r="G481" s="60">
        <v>327053</v>
      </c>
      <c r="H481" s="60">
        <v>329171</v>
      </c>
    </row>
    <row r="482" spans="1:8" x14ac:dyDescent="0.2">
      <c r="A482" s="138" t="s">
        <v>453</v>
      </c>
      <c r="B482" s="106"/>
      <c r="C482" s="58">
        <v>318240</v>
      </c>
      <c r="D482" s="58">
        <v>0</v>
      </c>
      <c r="E482" s="58">
        <v>319476</v>
      </c>
      <c r="F482" s="58">
        <v>324553</v>
      </c>
      <c r="G482" s="58">
        <v>327053</v>
      </c>
      <c r="H482" s="58">
        <v>329171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10326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1.538461538461533E-2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-7.575757575757569E-3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-1.9920318725099584E-2</v>
      </c>
      <c r="D489" s="186">
        <f t="shared" si="19"/>
        <v>1.3550135501354532E-3</v>
      </c>
      <c r="E489" s="186">
        <f t="shared" si="19"/>
        <v>-1.3531799729363803E-3</v>
      </c>
      <c r="F489" s="186">
        <f t="shared" si="19"/>
        <v>8.1300813008129413E-3</v>
      </c>
      <c r="G489" s="186">
        <f t="shared" si="19"/>
        <v>6.7204301075269868E-3</v>
      </c>
    </row>
    <row r="490" spans="1:8" x14ac:dyDescent="0.2">
      <c r="A490" s="138" t="s">
        <v>441</v>
      </c>
      <c r="B490" s="106"/>
      <c r="C490" s="187">
        <f t="shared" si="19"/>
        <v>0</v>
      </c>
      <c r="D490" s="187">
        <f t="shared" si="19"/>
        <v>8.2644628099173278E-3</v>
      </c>
      <c r="E490" s="187">
        <f t="shared" si="19"/>
        <v>1.6393442622950838E-2</v>
      </c>
      <c r="F490" s="187">
        <f t="shared" si="19"/>
        <v>8.0645161290322509E-3</v>
      </c>
      <c r="G490" s="187">
        <f t="shared" si="19"/>
        <v>3.2000000000000028E-2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0.5</v>
      </c>
      <c r="G491" s="186">
        <f t="shared" si="19"/>
        <v>0.33333333333333326</v>
      </c>
    </row>
    <row r="492" spans="1:8" x14ac:dyDescent="0.2">
      <c r="A492" s="138" t="s">
        <v>443</v>
      </c>
      <c r="B492" s="106"/>
      <c r="C492" s="187">
        <f t="shared" si="19"/>
        <v>-2.3885350318471388E-2</v>
      </c>
      <c r="D492" s="187">
        <f t="shared" si="19"/>
        <v>0</v>
      </c>
      <c r="E492" s="187">
        <f t="shared" si="19"/>
        <v>-4.8939641109299048E-3</v>
      </c>
      <c r="F492" s="187">
        <f t="shared" si="19"/>
        <v>4.9180327868851847E-3</v>
      </c>
      <c r="G492" s="187">
        <f t="shared" si="19"/>
        <v>-1.6313213703099683E-3</v>
      </c>
    </row>
    <row r="493" spans="1:8" x14ac:dyDescent="0.2">
      <c r="A493" s="139" t="s">
        <v>444</v>
      </c>
      <c r="B493" s="108"/>
      <c r="C493" s="186">
        <f t="shared" si="19"/>
        <v>-5.7272362321899695E-2</v>
      </c>
      <c r="D493" s="186">
        <f t="shared" si="19"/>
        <v>5.6308777191353077E-2</v>
      </c>
      <c r="E493" s="186">
        <f t="shared" si="19"/>
        <v>-5.2641128033022455E-2</v>
      </c>
      <c r="F493" s="186">
        <f t="shared" si="19"/>
        <v>1.9881037016415082E-2</v>
      </c>
      <c r="G493" s="186">
        <f t="shared" si="19"/>
        <v>6.3433293823016434E-3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1.0317608303810122E-2</v>
      </c>
      <c r="E494" s="187">
        <f t="shared" si="19"/>
        <v>1.8209781605659892E-2</v>
      </c>
      <c r="F494" s="187">
        <f t="shared" si="19"/>
        <v>3.1176363965923493E-2</v>
      </c>
      <c r="G494" s="187">
        <f t="shared" si="19"/>
        <v>5.624890138864469E-3</v>
      </c>
    </row>
    <row r="495" spans="1:8" x14ac:dyDescent="0.2">
      <c r="A495" s="139" t="s">
        <v>446</v>
      </c>
      <c r="B495" s="108"/>
      <c r="C495" s="186">
        <f t="shared" si="19"/>
        <v>2.1680966878863339E-2</v>
      </c>
      <c r="D495" s="186">
        <f t="shared" si="19"/>
        <v>8.12714466317499E-3</v>
      </c>
      <c r="E495" s="186">
        <f t="shared" si="19"/>
        <v>1.7914725904693674E-2</v>
      </c>
      <c r="F495" s="186">
        <f t="shared" si="19"/>
        <v>7.74375219992951E-3</v>
      </c>
      <c r="G495" s="186">
        <f t="shared" si="19"/>
        <v>1.59797415298637E-2</v>
      </c>
    </row>
    <row r="496" spans="1:8" x14ac:dyDescent="0.2">
      <c r="A496" s="138" t="s">
        <v>447</v>
      </c>
      <c r="B496" s="106"/>
      <c r="C496" s="187">
        <f t="shared" si="19"/>
        <v>-3.095377815598499E-2</v>
      </c>
      <c r="D496" s="187">
        <f t="shared" si="19"/>
        <v>4.5466762378154613E-2</v>
      </c>
      <c r="E496" s="187">
        <f t="shared" si="19"/>
        <v>-1.5588819185623493E-3</v>
      </c>
      <c r="F496" s="187">
        <f t="shared" si="19"/>
        <v>-2.2429445705538398E-2</v>
      </c>
      <c r="G496" s="187">
        <f t="shared" si="19"/>
        <v>7.6840275867727348E-2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6.3438253487835272E-3</v>
      </c>
      <c r="F497" s="186">
        <f t="shared" si="19"/>
        <v>1.0064502276813991E-2</v>
      </c>
      <c r="G497" s="186">
        <f t="shared" si="19"/>
        <v>3.9671676017598578E-3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6.3438253487835272E-3</v>
      </c>
      <c r="F498" s="187">
        <f t="shared" si="19"/>
        <v>1.0064502276813991E-2</v>
      </c>
      <c r="G498" s="187">
        <f t="shared" si="19"/>
        <v>3.9671676017598578E-3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1.5891647572900736E-2</v>
      </c>
      <c r="F501" s="186">
        <f t="shared" si="19"/>
        <v>7.7029021454122493E-3</v>
      </c>
      <c r="G501" s="186">
        <f t="shared" si="19"/>
        <v>6.4760145909072975E-3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1.5891647572900736E-2</v>
      </c>
      <c r="F502" s="187">
        <f t="shared" si="19"/>
        <v>7.7029021454122493E-3</v>
      </c>
      <c r="G502" s="187">
        <f t="shared" si="19"/>
        <v>6.4760145909072975E-3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517</v>
      </c>
      <c r="E507" s="198">
        <v>44682</v>
      </c>
      <c r="F507" s="198">
        <v>44713</v>
      </c>
      <c r="G507" s="198">
        <v>44743</v>
      </c>
      <c r="H507" s="198" t="s">
        <v>518</v>
      </c>
    </row>
    <row r="508" spans="1:9" ht="15.75" x14ac:dyDescent="0.2">
      <c r="A508" s="274" t="s">
        <v>457</v>
      </c>
      <c r="B508" s="275"/>
      <c r="C508" s="205">
        <v>61882367</v>
      </c>
      <c r="D508" s="205">
        <v>62031499</v>
      </c>
      <c r="E508" s="205">
        <v>69533147</v>
      </c>
      <c r="F508" s="205">
        <v>69267086</v>
      </c>
      <c r="G508" s="205">
        <v>71066969</v>
      </c>
      <c r="H508" s="205">
        <v>61621375</v>
      </c>
    </row>
    <row r="509" spans="1:9" x14ac:dyDescent="0.2">
      <c r="A509" s="208" t="s">
        <v>458</v>
      </c>
      <c r="B509" s="273"/>
      <c r="C509" s="206">
        <v>36043219</v>
      </c>
      <c r="D509" s="206">
        <v>36820538</v>
      </c>
      <c r="E509" s="206">
        <v>44756043</v>
      </c>
      <c r="F509" s="206">
        <v>44405630</v>
      </c>
      <c r="G509" s="206">
        <v>45446825</v>
      </c>
      <c r="H509" s="206">
        <v>36245742</v>
      </c>
    </row>
    <row r="510" spans="1:9" x14ac:dyDescent="0.2">
      <c r="A510" s="208" t="s">
        <v>459</v>
      </c>
      <c r="B510" s="273"/>
      <c r="C510" s="206">
        <v>7125972</v>
      </c>
      <c r="D510" s="206">
        <v>7323396</v>
      </c>
      <c r="E510" s="206">
        <v>7207984</v>
      </c>
      <c r="F510" s="206">
        <v>7368836</v>
      </c>
      <c r="G510" s="206">
        <v>7631295</v>
      </c>
      <c r="H510" s="206">
        <v>7132566</v>
      </c>
    </row>
    <row r="511" spans="1:9" x14ac:dyDescent="0.2">
      <c r="A511" s="208" t="s">
        <v>460</v>
      </c>
      <c r="B511" s="273"/>
      <c r="C511" s="206">
        <v>18713176</v>
      </c>
      <c r="D511" s="206">
        <v>17887565</v>
      </c>
      <c r="E511" s="206">
        <v>17569120</v>
      </c>
      <c r="F511" s="206">
        <v>17492620</v>
      </c>
      <c r="G511" s="206">
        <v>17988849</v>
      </c>
      <c r="H511" s="206">
        <v>18243067</v>
      </c>
    </row>
    <row r="512" spans="1:9" ht="15.75" x14ac:dyDescent="0.25">
      <c r="A512" s="276" t="s">
        <v>461</v>
      </c>
      <c r="B512" s="257"/>
      <c r="C512" s="205">
        <v>61837000</v>
      </c>
      <c r="D512" s="205">
        <v>61982146</v>
      </c>
      <c r="E512" s="205">
        <v>69475318</v>
      </c>
      <c r="F512" s="205">
        <v>69212672</v>
      </c>
      <c r="G512" s="205">
        <v>70952518</v>
      </c>
      <c r="H512" s="205">
        <v>61577703</v>
      </c>
    </row>
    <row r="513" spans="1:8" x14ac:dyDescent="0.2">
      <c r="A513" s="208" t="s">
        <v>458</v>
      </c>
      <c r="B513" s="273"/>
      <c r="C513" s="206">
        <v>36019149</v>
      </c>
      <c r="D513" s="206">
        <v>36792144</v>
      </c>
      <c r="E513" s="206">
        <v>44719165</v>
      </c>
      <c r="F513" s="206">
        <v>44372041</v>
      </c>
      <c r="G513" s="206">
        <v>45353071</v>
      </c>
      <c r="H513" s="206">
        <v>36222179</v>
      </c>
    </row>
    <row r="514" spans="1:8" x14ac:dyDescent="0.2">
      <c r="A514" s="208" t="s">
        <v>459</v>
      </c>
      <c r="B514" s="273"/>
      <c r="C514" s="206">
        <v>7104675</v>
      </c>
      <c r="D514" s="206">
        <v>7302437</v>
      </c>
      <c r="E514" s="206">
        <v>7187033</v>
      </c>
      <c r="F514" s="206">
        <v>7348011</v>
      </c>
      <c r="G514" s="206">
        <v>7610598</v>
      </c>
      <c r="H514" s="206">
        <v>7112457</v>
      </c>
    </row>
    <row r="515" spans="1:8" x14ac:dyDescent="0.2">
      <c r="A515" s="208" t="s">
        <v>460</v>
      </c>
      <c r="B515" s="273"/>
      <c r="C515" s="206">
        <v>18713176</v>
      </c>
      <c r="D515" s="206">
        <v>17887565</v>
      </c>
      <c r="E515" s="206">
        <v>17569120</v>
      </c>
      <c r="F515" s="206">
        <v>17492620</v>
      </c>
      <c r="G515" s="206">
        <v>17988849</v>
      </c>
      <c r="H515" s="206">
        <v>18243067</v>
      </c>
    </row>
    <row r="516" spans="1:8" ht="15.75" x14ac:dyDescent="0.25">
      <c r="A516" s="276" t="s">
        <v>462</v>
      </c>
      <c r="B516" s="257"/>
      <c r="C516" s="205">
        <v>45367</v>
      </c>
      <c r="D516" s="205">
        <v>49353</v>
      </c>
      <c r="E516" s="205">
        <v>57829</v>
      </c>
      <c r="F516" s="205">
        <v>54414</v>
      </c>
      <c r="G516" s="205">
        <v>114451</v>
      </c>
      <c r="H516" s="205">
        <v>43672</v>
      </c>
    </row>
    <row r="517" spans="1:8" x14ac:dyDescent="0.2">
      <c r="A517" s="208" t="s">
        <v>458</v>
      </c>
      <c r="B517" s="273"/>
      <c r="C517" s="206">
        <v>24070</v>
      </c>
      <c r="D517" s="206">
        <v>28394</v>
      </c>
      <c r="E517" s="206">
        <v>36878</v>
      </c>
      <c r="F517" s="206">
        <v>33589</v>
      </c>
      <c r="G517" s="206">
        <v>93754</v>
      </c>
      <c r="H517" s="206">
        <v>23563</v>
      </c>
    </row>
    <row r="518" spans="1:8" x14ac:dyDescent="0.2">
      <c r="A518" s="208" t="s">
        <v>459</v>
      </c>
      <c r="B518" s="273"/>
      <c r="C518" s="206">
        <v>21297</v>
      </c>
      <c r="D518" s="206">
        <v>20959</v>
      </c>
      <c r="E518" s="206">
        <v>20951</v>
      </c>
      <c r="F518" s="206">
        <v>20825</v>
      </c>
      <c r="G518" s="206">
        <v>20697</v>
      </c>
      <c r="H518" s="206">
        <v>20109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117282</v>
      </c>
      <c r="D521" s="200">
        <v>118885</v>
      </c>
      <c r="E521" s="200">
        <v>130478</v>
      </c>
      <c r="F521" s="200">
        <v>120516</v>
      </c>
      <c r="G521" s="200">
        <v>124096</v>
      </c>
      <c r="H521" s="200">
        <v>122777</v>
      </c>
    </row>
    <row r="522" spans="1:8" x14ac:dyDescent="0.2">
      <c r="A522" s="208" t="s">
        <v>458</v>
      </c>
      <c r="B522" s="273"/>
      <c r="C522" s="201">
        <v>40882</v>
      </c>
      <c r="D522" s="201">
        <v>41675</v>
      </c>
      <c r="E522" s="201">
        <v>46865</v>
      </c>
      <c r="F522" s="201">
        <v>42179</v>
      </c>
      <c r="G522" s="201">
        <v>42657</v>
      </c>
      <c r="H522" s="201">
        <v>43031</v>
      </c>
    </row>
    <row r="523" spans="1:8" x14ac:dyDescent="0.2">
      <c r="A523" s="208" t="s">
        <v>459</v>
      </c>
      <c r="B523" s="273"/>
      <c r="C523" s="201">
        <v>33175</v>
      </c>
      <c r="D523" s="201">
        <v>33828</v>
      </c>
      <c r="E523" s="201">
        <v>37369</v>
      </c>
      <c r="F523" s="201">
        <v>33907</v>
      </c>
      <c r="G523" s="201">
        <v>36523</v>
      </c>
      <c r="H523" s="201">
        <v>34435</v>
      </c>
    </row>
    <row r="524" spans="1:8" x14ac:dyDescent="0.2">
      <c r="A524" s="208" t="s">
        <v>460</v>
      </c>
      <c r="B524" s="273"/>
      <c r="C524" s="201">
        <v>43225</v>
      </c>
      <c r="D524" s="201">
        <v>43382</v>
      </c>
      <c r="E524" s="201">
        <v>46244</v>
      </c>
      <c r="F524" s="201">
        <v>44430</v>
      </c>
      <c r="G524" s="201">
        <v>44916</v>
      </c>
      <c r="H524" s="201">
        <v>45311</v>
      </c>
    </row>
    <row r="525" spans="1:8" ht="15.75" x14ac:dyDescent="0.25">
      <c r="A525" s="276" t="s">
        <v>461</v>
      </c>
      <c r="B525" s="257"/>
      <c r="C525" s="200">
        <v>82183</v>
      </c>
      <c r="D525" s="200">
        <v>83694</v>
      </c>
      <c r="E525" s="200">
        <v>92555</v>
      </c>
      <c r="F525" s="200">
        <v>84481</v>
      </c>
      <c r="G525" s="200">
        <v>87688</v>
      </c>
      <c r="H525" s="200">
        <v>86028</v>
      </c>
    </row>
    <row r="526" spans="1:8" x14ac:dyDescent="0.2">
      <c r="A526" s="208" t="s">
        <v>458</v>
      </c>
      <c r="B526" s="273"/>
      <c r="C526" s="201">
        <v>25010</v>
      </c>
      <c r="D526" s="201">
        <v>25718</v>
      </c>
      <c r="E526" s="201">
        <v>28795</v>
      </c>
      <c r="F526" s="201">
        <v>25681</v>
      </c>
      <c r="G526" s="201">
        <v>25911</v>
      </c>
      <c r="H526" s="201">
        <v>26072</v>
      </c>
    </row>
    <row r="527" spans="1:8" x14ac:dyDescent="0.2">
      <c r="A527" s="208" t="s">
        <v>459</v>
      </c>
      <c r="B527" s="273"/>
      <c r="C527" s="201">
        <v>20362</v>
      </c>
      <c r="D527" s="201">
        <v>21045</v>
      </c>
      <c r="E527" s="201">
        <v>24088</v>
      </c>
      <c r="F527" s="201">
        <v>21007</v>
      </c>
      <c r="G527" s="201">
        <v>23587</v>
      </c>
      <c r="H527" s="201">
        <v>21404</v>
      </c>
    </row>
    <row r="528" spans="1:8" x14ac:dyDescent="0.2">
      <c r="A528" s="208" t="s">
        <v>460</v>
      </c>
      <c r="B528" s="273"/>
      <c r="C528" s="201">
        <v>36811</v>
      </c>
      <c r="D528" s="201">
        <v>36931</v>
      </c>
      <c r="E528" s="201">
        <v>39672</v>
      </c>
      <c r="F528" s="201">
        <v>37793</v>
      </c>
      <c r="G528" s="201">
        <v>38190</v>
      </c>
      <c r="H528" s="201">
        <v>38552</v>
      </c>
    </row>
    <row r="529" spans="1:8" ht="15.75" x14ac:dyDescent="0.25">
      <c r="A529" s="276" t="s">
        <v>462</v>
      </c>
      <c r="B529" s="257"/>
      <c r="C529" s="200">
        <v>35099</v>
      </c>
      <c r="D529" s="200">
        <v>35191</v>
      </c>
      <c r="E529" s="200">
        <v>37923</v>
      </c>
      <c r="F529" s="200">
        <v>36035</v>
      </c>
      <c r="G529" s="200">
        <v>36408</v>
      </c>
      <c r="H529" s="200">
        <v>36749</v>
      </c>
    </row>
    <row r="530" spans="1:8" x14ac:dyDescent="0.2">
      <c r="A530" s="208" t="s">
        <v>458</v>
      </c>
      <c r="B530" s="273"/>
      <c r="C530" s="201">
        <v>15872</v>
      </c>
      <c r="D530" s="201">
        <v>15957</v>
      </c>
      <c r="E530" s="201">
        <v>18070</v>
      </c>
      <c r="F530" s="201">
        <v>16498</v>
      </c>
      <c r="G530" s="201">
        <v>16746</v>
      </c>
      <c r="H530" s="201">
        <v>16959</v>
      </c>
    </row>
    <row r="531" spans="1:8" x14ac:dyDescent="0.2">
      <c r="A531" s="208" t="s">
        <v>459</v>
      </c>
      <c r="B531" s="273"/>
      <c r="C531" s="201">
        <v>12813</v>
      </c>
      <c r="D531" s="201">
        <v>12783</v>
      </c>
      <c r="E531" s="201">
        <v>13281</v>
      </c>
      <c r="F531" s="201">
        <v>12900</v>
      </c>
      <c r="G531" s="201">
        <v>12936</v>
      </c>
      <c r="H531" s="201">
        <v>13031</v>
      </c>
    </row>
    <row r="532" spans="1:8" x14ac:dyDescent="0.2">
      <c r="A532" s="208" t="s">
        <v>460</v>
      </c>
      <c r="B532" s="273"/>
      <c r="C532" s="201">
        <v>6414</v>
      </c>
      <c r="D532" s="201">
        <v>6451</v>
      </c>
      <c r="E532" s="201">
        <v>6572</v>
      </c>
      <c r="F532" s="201">
        <v>6637</v>
      </c>
      <c r="G532" s="201">
        <v>6726</v>
      </c>
      <c r="H532" s="201">
        <v>6759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527640</v>
      </c>
      <c r="D534" s="203">
        <v>521780</v>
      </c>
      <c r="E534" s="203">
        <v>532910</v>
      </c>
      <c r="F534" s="203">
        <v>574750</v>
      </c>
      <c r="G534" s="203">
        <v>572680</v>
      </c>
      <c r="H534" s="203">
        <v>501900</v>
      </c>
    </row>
    <row r="535" spans="1:8" x14ac:dyDescent="0.2">
      <c r="A535" s="208" t="s">
        <v>458</v>
      </c>
      <c r="B535" s="273"/>
      <c r="C535" s="204">
        <v>881640</v>
      </c>
      <c r="D535" s="204">
        <v>883520</v>
      </c>
      <c r="E535" s="204">
        <v>955000</v>
      </c>
      <c r="F535" s="204">
        <v>1052790</v>
      </c>
      <c r="G535" s="204">
        <v>1065400</v>
      </c>
      <c r="H535" s="204">
        <v>842320</v>
      </c>
    </row>
    <row r="536" spans="1:8" x14ac:dyDescent="0.2">
      <c r="A536" s="208" t="s">
        <v>459</v>
      </c>
      <c r="B536" s="273"/>
      <c r="C536" s="204">
        <v>214800</v>
      </c>
      <c r="D536" s="204">
        <v>216490</v>
      </c>
      <c r="E536" s="204">
        <v>192890</v>
      </c>
      <c r="F536" s="204">
        <v>217320</v>
      </c>
      <c r="G536" s="204">
        <v>208940</v>
      </c>
      <c r="H536" s="204">
        <v>207130</v>
      </c>
    </row>
    <row r="537" spans="1:8" x14ac:dyDescent="0.2">
      <c r="A537" s="208" t="s">
        <v>460</v>
      </c>
      <c r="B537" s="273"/>
      <c r="C537" s="204">
        <v>432920</v>
      </c>
      <c r="D537" s="204">
        <v>412330</v>
      </c>
      <c r="E537" s="204">
        <v>379920</v>
      </c>
      <c r="F537" s="204">
        <v>393710</v>
      </c>
      <c r="G537" s="204">
        <v>400500</v>
      </c>
      <c r="H537" s="204">
        <v>402620</v>
      </c>
    </row>
    <row r="538" spans="1:8" ht="15.75" x14ac:dyDescent="0.25">
      <c r="A538" s="276" t="s">
        <v>461</v>
      </c>
      <c r="B538" s="257"/>
      <c r="C538" s="203">
        <v>752430</v>
      </c>
      <c r="D538" s="203">
        <v>740580</v>
      </c>
      <c r="E538" s="203">
        <v>750640</v>
      </c>
      <c r="F538" s="203">
        <v>819270</v>
      </c>
      <c r="G538" s="203">
        <v>809150</v>
      </c>
      <c r="H538" s="203">
        <v>715790</v>
      </c>
    </row>
    <row r="539" spans="1:8" x14ac:dyDescent="0.2">
      <c r="A539" s="208" t="s">
        <v>458</v>
      </c>
      <c r="B539" s="273"/>
      <c r="C539" s="204">
        <v>1440190</v>
      </c>
      <c r="D539" s="204">
        <v>1430600</v>
      </c>
      <c r="E539" s="204">
        <v>1553020</v>
      </c>
      <c r="F539" s="204">
        <v>1727820</v>
      </c>
      <c r="G539" s="204">
        <v>1750340</v>
      </c>
      <c r="H539" s="204">
        <v>1389310</v>
      </c>
    </row>
    <row r="540" spans="1:8" x14ac:dyDescent="0.2">
      <c r="A540" s="208" t="s">
        <v>459</v>
      </c>
      <c r="B540" s="273"/>
      <c r="C540" s="204">
        <v>348920</v>
      </c>
      <c r="D540" s="204">
        <v>346990</v>
      </c>
      <c r="E540" s="204">
        <v>298370</v>
      </c>
      <c r="F540" s="204">
        <v>349790</v>
      </c>
      <c r="G540" s="204">
        <v>322660</v>
      </c>
      <c r="H540" s="204">
        <v>332300</v>
      </c>
    </row>
    <row r="541" spans="1:8" x14ac:dyDescent="0.2">
      <c r="A541" s="208" t="s">
        <v>460</v>
      </c>
      <c r="B541" s="273"/>
      <c r="C541" s="204">
        <v>508360</v>
      </c>
      <c r="D541" s="204">
        <v>484350</v>
      </c>
      <c r="E541" s="204">
        <v>442860</v>
      </c>
      <c r="F541" s="204">
        <v>462850</v>
      </c>
      <c r="G541" s="204">
        <v>471040</v>
      </c>
      <c r="H541" s="204">
        <v>473210</v>
      </c>
    </row>
    <row r="542" spans="1:8" ht="15.75" x14ac:dyDescent="0.25">
      <c r="A542" s="276" t="s">
        <v>462</v>
      </c>
      <c r="B542" s="257"/>
      <c r="C542" s="203">
        <v>1290</v>
      </c>
      <c r="D542" s="203">
        <v>1400</v>
      </c>
      <c r="E542" s="203">
        <v>1520</v>
      </c>
      <c r="F542" s="203">
        <v>1510</v>
      </c>
      <c r="G542" s="203">
        <v>3140</v>
      </c>
      <c r="H542" s="203">
        <v>1190</v>
      </c>
    </row>
    <row r="543" spans="1:8" x14ac:dyDescent="0.2">
      <c r="A543" s="208" t="s">
        <v>458</v>
      </c>
      <c r="B543" s="273"/>
      <c r="C543" s="204">
        <v>1520</v>
      </c>
      <c r="D543" s="204">
        <v>1780</v>
      </c>
      <c r="E543" s="204">
        <v>2040</v>
      </c>
      <c r="F543" s="204">
        <v>2040</v>
      </c>
      <c r="G543" s="204">
        <v>5600</v>
      </c>
      <c r="H543" s="204">
        <v>1390</v>
      </c>
    </row>
    <row r="544" spans="1:8" x14ac:dyDescent="0.2">
      <c r="A544" s="208" t="s">
        <v>459</v>
      </c>
      <c r="B544" s="273"/>
      <c r="C544" s="204">
        <v>1660</v>
      </c>
      <c r="D544" s="204">
        <v>1640</v>
      </c>
      <c r="E544" s="204">
        <v>1580</v>
      </c>
      <c r="F544" s="204">
        <v>1610</v>
      </c>
      <c r="G544" s="204">
        <v>1600</v>
      </c>
      <c r="H544" s="204">
        <v>1540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433.35</v>
      </c>
      <c r="D550" s="195">
        <v>473.25</v>
      </c>
      <c r="E550" s="195">
        <v>505.68</v>
      </c>
      <c r="F550" s="195">
        <v>539.9</v>
      </c>
      <c r="G550" s="195">
        <v>696.55</v>
      </c>
      <c r="H550" s="195">
        <v>829.14</v>
      </c>
    </row>
    <row r="551" spans="1:8" ht="15.75" x14ac:dyDescent="0.2">
      <c r="A551" s="274" t="s">
        <v>473</v>
      </c>
      <c r="B551" s="275"/>
      <c r="C551" s="196">
        <v>1403264</v>
      </c>
      <c r="D551" s="196">
        <v>1468614</v>
      </c>
      <c r="E551" s="196">
        <v>1550321</v>
      </c>
      <c r="F551" s="196">
        <v>1588454</v>
      </c>
      <c r="G551" s="196">
        <v>1842597</v>
      </c>
      <c r="H551" s="196">
        <v>2455567</v>
      </c>
    </row>
    <row r="552" spans="1:8" ht="15.75" x14ac:dyDescent="0.2">
      <c r="A552" s="280" t="s">
        <v>474</v>
      </c>
      <c r="B552" s="275"/>
      <c r="C552" s="195">
        <v>308.81</v>
      </c>
      <c r="D552" s="195">
        <v>322.24</v>
      </c>
      <c r="E552" s="195">
        <v>326.17</v>
      </c>
      <c r="F552" s="195">
        <v>339.89</v>
      </c>
      <c r="G552" s="195">
        <v>378.02</v>
      </c>
      <c r="H552" s="195">
        <v>337.66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9.2073381793007947E-2</v>
      </c>
      <c r="D556" s="197">
        <f>IF(AND(D550&gt;0,E550&gt;0)=TRUE,E550/D550-1,"")</f>
        <v>6.8526148969889178E-2</v>
      </c>
      <c r="E556" s="197">
        <f>IF(AND(E550&gt;0,F550&gt;0)=TRUE,F550/E550-1,"")</f>
        <v>6.7671254548330895E-2</v>
      </c>
      <c r="F556" s="197">
        <f>IF(AND(F550&gt;0,G550&gt;0)=TRUE,G550/F550-1,"")</f>
        <v>0.29014632339322088</v>
      </c>
      <c r="G556" s="197">
        <f>IF(AND(G550&gt;0,H550&gt;0)=TRUE,H550/G550-1,"")</f>
        <v>0.19035245136745393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4.6569996807443115E-2</v>
      </c>
      <c r="D557" s="197">
        <f t="shared" si="20"/>
        <v>5.5635449478215415E-2</v>
      </c>
      <c r="E557" s="197">
        <f t="shared" si="20"/>
        <v>2.4596841557328997E-2</v>
      </c>
      <c r="F557" s="197">
        <f t="shared" si="20"/>
        <v>0.15999393120606586</v>
      </c>
      <c r="G557" s="197">
        <f t="shared" si="20"/>
        <v>0.33266633995388029</v>
      </c>
    </row>
    <row r="558" spans="1:8" ht="15.75" x14ac:dyDescent="0.2">
      <c r="A558" s="280" t="s">
        <v>474</v>
      </c>
      <c r="B558" s="275"/>
      <c r="C558" s="197">
        <f t="shared" si="20"/>
        <v>4.3489524302969595E-2</v>
      </c>
      <c r="D558" s="197">
        <f t="shared" si="20"/>
        <v>1.2195878848063613E-2</v>
      </c>
      <c r="E558" s="197">
        <f t="shared" si="20"/>
        <v>4.2063954379617963E-2</v>
      </c>
      <c r="F558" s="197">
        <f t="shared" si="20"/>
        <v>0.11218335343787689</v>
      </c>
      <c r="G558" s="197">
        <f t="shared" si="20"/>
        <v>-0.10676683773345319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174.23</v>
      </c>
      <c r="D562" s="195">
        <v>217.74</v>
      </c>
      <c r="E562" s="195">
        <v>229.89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597788</v>
      </c>
      <c r="D563" s="196">
        <v>606707</v>
      </c>
      <c r="E563" s="196">
        <v>637180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291.45</v>
      </c>
      <c r="D564" s="195">
        <v>358.89</v>
      </c>
      <c r="E564" s="195">
        <v>360.79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0.24972737186477656</v>
      </c>
      <c r="D568" s="197">
        <f>IF(AND(D562&gt;0,E562&gt;0)=TRUE,E562/D562-1,"")</f>
        <v>5.5800496004408728E-2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1.49200050854148E-2</v>
      </c>
      <c r="D569" s="197">
        <f t="shared" si="21"/>
        <v>5.0226880520580774E-2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0.23139475038600099</v>
      </c>
      <c r="D570" s="197">
        <f t="shared" si="21"/>
        <v>5.2941012566525281E-3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519</v>
      </c>
      <c r="B587" s="8"/>
      <c r="C587" s="8"/>
      <c r="D587" s="8"/>
      <c r="F587" s="217" t="s">
        <v>520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948255</v>
      </c>
      <c r="E591" s="147">
        <v>263748</v>
      </c>
      <c r="F591" s="147">
        <v>114778</v>
      </c>
      <c r="G591" s="147">
        <v>624801</v>
      </c>
      <c r="H591" s="147">
        <v>285003</v>
      </c>
      <c r="I591" s="147">
        <v>2567</v>
      </c>
    </row>
    <row r="592" spans="1:9" x14ac:dyDescent="0.2">
      <c r="A592" s="233" t="s">
        <v>121</v>
      </c>
      <c r="B592" s="234"/>
      <c r="C592" s="234"/>
      <c r="D592" s="148">
        <v>1336260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0.70963360423869604</v>
      </c>
      <c r="E593" s="87">
        <f t="shared" si="22"/>
        <v>0.19737775582596201</v>
      </c>
      <c r="F593" s="87">
        <f t="shared" si="22"/>
        <v>8.5894960561567354E-2</v>
      </c>
      <c r="G593" s="87">
        <f t="shared" si="22"/>
        <v>0.46757442413901484</v>
      </c>
      <c r="H593" s="87">
        <f t="shared" si="22"/>
        <v>0.21328409141933455</v>
      </c>
      <c r="I593" s="87">
        <f t="shared" si="22"/>
        <v>1.9210333318366187E-3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521</v>
      </c>
      <c r="E595" s="86" t="s">
        <v>521</v>
      </c>
      <c r="F595" s="86" t="s">
        <v>521</v>
      </c>
      <c r="G595" s="86" t="s">
        <v>521</v>
      </c>
      <c r="H595" s="86" t="s">
        <v>521</v>
      </c>
      <c r="I595" s="86" t="s">
        <v>521</v>
      </c>
    </row>
    <row r="596" spans="1:9" x14ac:dyDescent="0.2">
      <c r="A596" s="233" t="s">
        <v>124</v>
      </c>
      <c r="B596" s="234"/>
      <c r="C596" s="234"/>
      <c r="D596" s="143">
        <v>1929290</v>
      </c>
      <c r="E596" s="144">
        <v>631670</v>
      </c>
      <c r="F596" s="144">
        <v>117080</v>
      </c>
      <c r="G596" s="144">
        <v>790057</v>
      </c>
      <c r="H596" s="144">
        <v>387156</v>
      </c>
      <c r="I596" s="144">
        <v>3327</v>
      </c>
    </row>
    <row r="597" spans="1:9" x14ac:dyDescent="0.2">
      <c r="A597" s="233" t="s">
        <v>125</v>
      </c>
      <c r="B597" s="234"/>
      <c r="C597" s="234"/>
      <c r="D597" s="143">
        <v>30525</v>
      </c>
      <c r="E597" s="144">
        <v>23630</v>
      </c>
      <c r="F597" s="144">
        <v>120</v>
      </c>
      <c r="G597" s="144">
        <v>747</v>
      </c>
      <c r="H597" s="144">
        <v>5878</v>
      </c>
      <c r="I597" s="144">
        <v>2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2.4</v>
      </c>
      <c r="F598" s="142">
        <v>1</v>
      </c>
      <c r="G598" s="142">
        <v>1.3</v>
      </c>
      <c r="H598" s="142">
        <v>1.4</v>
      </c>
      <c r="I598" s="142">
        <v>1.3</v>
      </c>
    </row>
    <row r="599" spans="1:9" x14ac:dyDescent="0.2">
      <c r="A599" s="233" t="s">
        <v>127</v>
      </c>
      <c r="B599" s="234"/>
      <c r="C599" s="234"/>
      <c r="D599" s="88">
        <v>78447.91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49800533231</v>
      </c>
      <c r="E601" s="151">
        <v>9362592775</v>
      </c>
      <c r="F601" s="151">
        <v>35916783653</v>
      </c>
      <c r="G601" s="151">
        <v>1834175986</v>
      </c>
      <c r="H601" s="151">
        <v>2582659148</v>
      </c>
      <c r="I601" s="151">
        <v>104321669</v>
      </c>
    </row>
    <row r="602" spans="1:9" x14ac:dyDescent="0.2">
      <c r="A602" s="233" t="s">
        <v>130</v>
      </c>
      <c r="B602" s="234"/>
      <c r="C602" s="234"/>
      <c r="D602" s="152">
        <v>25812.880000000001</v>
      </c>
      <c r="E602" s="153">
        <v>14821.97</v>
      </c>
      <c r="F602" s="153">
        <v>306771.3</v>
      </c>
      <c r="G602" s="153">
        <v>2321.5700000000002</v>
      </c>
      <c r="H602" s="153">
        <v>6670.85</v>
      </c>
      <c r="I602" s="153">
        <v>31356.080000000002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9235560820</v>
      </c>
      <c r="E604" s="155">
        <v>5284095020</v>
      </c>
      <c r="F604" s="155">
        <v>414826969</v>
      </c>
      <c r="G604" s="155">
        <v>1792269102</v>
      </c>
      <c r="H604" s="155">
        <v>1651451483</v>
      </c>
      <c r="I604" s="155">
        <v>92918246</v>
      </c>
    </row>
    <row r="605" spans="1:9" x14ac:dyDescent="0.2">
      <c r="A605" s="233" t="s">
        <v>133</v>
      </c>
      <c r="B605" s="234"/>
      <c r="C605" s="234"/>
      <c r="D605" s="152">
        <v>4787.03</v>
      </c>
      <c r="E605" s="153">
        <v>8365.2800000000007</v>
      </c>
      <c r="F605" s="153">
        <v>3543.11</v>
      </c>
      <c r="G605" s="153">
        <v>2268.5300000000002</v>
      </c>
      <c r="H605" s="153">
        <v>4265.6000000000004</v>
      </c>
      <c r="I605" s="153">
        <v>27928.54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14427237495</v>
      </c>
      <c r="E607" s="157">
        <v>7800960709</v>
      </c>
      <c r="F607" s="157">
        <v>921427562</v>
      </c>
      <c r="G607" s="157">
        <v>2038428006</v>
      </c>
      <c r="H607" s="157">
        <v>3572028132</v>
      </c>
      <c r="I607" s="157">
        <v>94393086</v>
      </c>
    </row>
    <row r="608" spans="1:9" x14ac:dyDescent="0.2">
      <c r="A608" s="233" t="s">
        <v>112</v>
      </c>
      <c r="B608" s="234"/>
      <c r="C608" s="234"/>
      <c r="D608" s="158">
        <v>21731.43</v>
      </c>
      <c r="E608" s="159">
        <v>21174.1</v>
      </c>
      <c r="F608" s="159">
        <v>56678.82</v>
      </c>
      <c r="G608" s="159">
        <v>18747.439999999999</v>
      </c>
      <c r="H608" s="159">
        <v>21141.26</v>
      </c>
      <c r="I608" s="159">
        <v>62100.71</v>
      </c>
    </row>
    <row r="609" spans="1:9" x14ac:dyDescent="0.2">
      <c r="A609" s="233" t="s">
        <v>135</v>
      </c>
      <c r="B609" s="234"/>
      <c r="C609" s="234"/>
      <c r="D609" s="143">
        <v>663888</v>
      </c>
      <c r="E609" s="144">
        <v>368420</v>
      </c>
      <c r="F609" s="144">
        <v>16257</v>
      </c>
      <c r="G609" s="144">
        <v>108731</v>
      </c>
      <c r="H609" s="144">
        <v>168960</v>
      </c>
      <c r="I609" s="144">
        <v>1520</v>
      </c>
    </row>
    <row r="610" spans="1:9" x14ac:dyDescent="0.2">
      <c r="A610" s="233" t="s">
        <v>113</v>
      </c>
      <c r="B610" s="234"/>
      <c r="C610" s="234"/>
      <c r="D610" s="87">
        <v>9.4000000000000004E-3</v>
      </c>
      <c r="E610" s="89">
        <v>5.1999999999999998E-3</v>
      </c>
      <c r="F610" s="89">
        <v>2.0000000000000001E-4</v>
      </c>
      <c r="G610" s="89">
        <v>1.5E-3</v>
      </c>
      <c r="H610" s="89">
        <v>2.3999999999999998E-3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1.34</v>
      </c>
      <c r="E612" s="142">
        <v>0.56999999999999995</v>
      </c>
      <c r="F612" s="142">
        <v>0.14000000000000001</v>
      </c>
      <c r="G612" s="142">
        <v>0.81</v>
      </c>
      <c r="H612" s="142">
        <v>0.28000000000000003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1.18</v>
      </c>
      <c r="E613" s="142">
        <v>0.62</v>
      </c>
      <c r="F613" s="142">
        <v>0.05</v>
      </c>
      <c r="G613" s="142">
        <v>0.66</v>
      </c>
      <c r="H613" s="142">
        <v>0.31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0.71</v>
      </c>
      <c r="E614" s="142">
        <v>0.42</v>
      </c>
      <c r="F614" s="142">
        <v>0.05</v>
      </c>
      <c r="G614" s="142">
        <v>0.26</v>
      </c>
      <c r="H614" s="142">
        <v>0.28999999999999998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0.44</v>
      </c>
      <c r="E615" s="142">
        <v>0.34</v>
      </c>
      <c r="F615" s="142">
        <v>0.03</v>
      </c>
      <c r="G615" s="142">
        <v>0.05</v>
      </c>
      <c r="H615" s="142">
        <v>0.21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20.28</v>
      </c>
      <c r="E616" s="142">
        <v>11.98</v>
      </c>
      <c r="F616" s="142">
        <v>0.94</v>
      </c>
      <c r="G616" s="142">
        <v>5.19</v>
      </c>
      <c r="H616" s="142">
        <v>7.85</v>
      </c>
      <c r="I616" s="142">
        <v>0.11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23.94</v>
      </c>
      <c r="E618" s="142">
        <v>13.94</v>
      </c>
      <c r="F618" s="142">
        <v>1.21</v>
      </c>
      <c r="G618" s="142">
        <v>6.96</v>
      </c>
      <c r="H618" s="142">
        <v>8.92</v>
      </c>
      <c r="I618" s="142">
        <v>0.11</v>
      </c>
    </row>
    <row r="619" spans="1:9" x14ac:dyDescent="0.2">
      <c r="A619" s="263" t="s">
        <v>144</v>
      </c>
      <c r="B619" s="234"/>
      <c r="C619" s="234"/>
      <c r="D619" s="141">
        <v>22.6</v>
      </c>
      <c r="E619" s="142">
        <v>13.37</v>
      </c>
      <c r="F619" s="142">
        <v>1.07</v>
      </c>
      <c r="G619" s="142">
        <v>6.16</v>
      </c>
      <c r="H619" s="142">
        <v>8.65</v>
      </c>
      <c r="I619" s="142">
        <v>0.11</v>
      </c>
    </row>
    <row r="620" spans="1:9" x14ac:dyDescent="0.2">
      <c r="A620" s="263" t="s">
        <v>145</v>
      </c>
      <c r="B620" s="234"/>
      <c r="C620" s="234"/>
      <c r="D620" s="141">
        <v>21.43</v>
      </c>
      <c r="E620" s="142">
        <v>12.75</v>
      </c>
      <c r="F620" s="142">
        <v>1.02</v>
      </c>
      <c r="G620" s="142">
        <v>5.5</v>
      </c>
      <c r="H620" s="142">
        <v>8.34</v>
      </c>
      <c r="I620" s="142">
        <v>0.11</v>
      </c>
    </row>
    <row r="621" spans="1:9" x14ac:dyDescent="0.2">
      <c r="A621" s="263" t="s">
        <v>146</v>
      </c>
      <c r="B621" s="234"/>
      <c r="C621" s="234"/>
      <c r="D621" s="141">
        <v>20.72</v>
      </c>
      <c r="E621" s="142">
        <v>12.32</v>
      </c>
      <c r="F621" s="142">
        <v>0.97</v>
      </c>
      <c r="G621" s="142">
        <v>5.24</v>
      </c>
      <c r="H621" s="142">
        <v>8.0500000000000007</v>
      </c>
      <c r="I621" s="142">
        <v>0.11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931468</v>
      </c>
      <c r="E623" s="144">
        <v>247421</v>
      </c>
      <c r="F623" s="144">
        <v>114663</v>
      </c>
      <c r="G623" s="144">
        <v>612254</v>
      </c>
      <c r="H623" s="144">
        <v>279082</v>
      </c>
      <c r="I623" s="144">
        <v>1084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0.71179999999999999</v>
      </c>
      <c r="E625" s="89">
        <v>0.31619999999999998</v>
      </c>
      <c r="F625" s="89">
        <v>0.84450000000000003</v>
      </c>
      <c r="G625" s="89">
        <v>0.91269999999999996</v>
      </c>
      <c r="H625" s="89">
        <v>0.70389999999999997</v>
      </c>
      <c r="I625" s="89">
        <v>0.98709999999999998</v>
      </c>
    </row>
    <row r="626" spans="1:9" x14ac:dyDescent="0.2">
      <c r="A626" s="233" t="s">
        <v>150</v>
      </c>
      <c r="B626" s="234"/>
      <c r="C626" s="234"/>
      <c r="D626" s="87">
        <v>9.9000000000000008E-3</v>
      </c>
      <c r="E626" s="89">
        <v>4.2099999999999999E-2</v>
      </c>
      <c r="F626" s="89">
        <v>0</v>
      </c>
      <c r="G626" s="89">
        <v>5.9999999999999995E-4</v>
      </c>
      <c r="H626" s="89">
        <v>5.9999999999999995E-4</v>
      </c>
      <c r="I626" s="89">
        <v>0</v>
      </c>
    </row>
    <row r="627" spans="1:9" x14ac:dyDescent="0.2">
      <c r="A627" s="233" t="s">
        <v>151</v>
      </c>
      <c r="B627" s="234"/>
      <c r="C627" s="234"/>
      <c r="D627" s="87">
        <v>3.3E-3</v>
      </c>
      <c r="E627" s="89">
        <v>1.41E-2</v>
      </c>
      <c r="F627" s="89">
        <v>0</v>
      </c>
      <c r="G627" s="89">
        <v>2.0000000000000001E-4</v>
      </c>
      <c r="H627" s="89">
        <v>2.9999999999999997E-4</v>
      </c>
      <c r="I627" s="89">
        <v>0</v>
      </c>
    </row>
    <row r="628" spans="1:9" x14ac:dyDescent="0.2">
      <c r="A628" s="233" t="s">
        <v>152</v>
      </c>
      <c r="B628" s="234"/>
      <c r="C628" s="234"/>
      <c r="D628" s="87">
        <v>2.5999999999999999E-3</v>
      </c>
      <c r="E628" s="89">
        <v>1.03E-2</v>
      </c>
      <c r="F628" s="89">
        <v>0</v>
      </c>
      <c r="G628" s="89">
        <v>1E-4</v>
      </c>
      <c r="H628" s="89">
        <v>1.6000000000000001E-3</v>
      </c>
      <c r="I628" s="89">
        <v>8.9999999999999998E-4</v>
      </c>
    </row>
    <row r="629" spans="1:9" x14ac:dyDescent="0.2">
      <c r="A629" s="233" t="s">
        <v>153</v>
      </c>
      <c r="B629" s="234"/>
      <c r="C629" s="234"/>
      <c r="D629" s="87">
        <v>1.7500000000000002E-2</v>
      </c>
      <c r="E629" s="89">
        <v>3.0499999999999999E-2</v>
      </c>
      <c r="F629" s="89">
        <v>2.2700000000000001E-2</v>
      </c>
      <c r="G629" s="89">
        <v>4.3E-3</v>
      </c>
      <c r="H629" s="89">
        <v>2.5499999999999998E-2</v>
      </c>
      <c r="I629" s="89">
        <v>1.8E-3</v>
      </c>
    </row>
    <row r="630" spans="1:9" x14ac:dyDescent="0.2">
      <c r="A630" s="233" t="s">
        <v>154</v>
      </c>
      <c r="B630" s="234"/>
      <c r="C630" s="234"/>
      <c r="D630" s="87">
        <v>2.0199999999999999E-2</v>
      </c>
      <c r="E630" s="89">
        <v>3.5000000000000003E-2</v>
      </c>
      <c r="F630" s="89">
        <v>1.5800000000000002E-2</v>
      </c>
      <c r="G630" s="89">
        <v>1.37E-2</v>
      </c>
      <c r="H630" s="89">
        <v>1.43E-2</v>
      </c>
      <c r="I630" s="89">
        <v>8.9999999999999998E-4</v>
      </c>
    </row>
    <row r="631" spans="1:9" x14ac:dyDescent="0.2">
      <c r="A631" s="233" t="s">
        <v>155</v>
      </c>
      <c r="B631" s="234"/>
      <c r="C631" s="234"/>
      <c r="D631" s="87">
        <v>1.5800000000000002E-2</v>
      </c>
      <c r="E631" s="89">
        <v>3.27E-2</v>
      </c>
      <c r="F631" s="89">
        <v>6.4000000000000003E-3</v>
      </c>
      <c r="G631" s="89">
        <v>9.7999999999999997E-3</v>
      </c>
      <c r="H631" s="89">
        <v>9.9000000000000008E-3</v>
      </c>
      <c r="I631" s="89">
        <v>8.9999999999999998E-4</v>
      </c>
    </row>
    <row r="632" spans="1:9" x14ac:dyDescent="0.2">
      <c r="A632" s="233" t="s">
        <v>156</v>
      </c>
      <c r="B632" s="234"/>
      <c r="C632" s="234"/>
      <c r="D632" s="87">
        <v>9.1999999999999998E-3</v>
      </c>
      <c r="E632" s="89">
        <v>2.12E-2</v>
      </c>
      <c r="F632" s="89">
        <v>5.5999999999999999E-3</v>
      </c>
      <c r="G632" s="89">
        <v>4.3E-3</v>
      </c>
      <c r="H632" s="89">
        <v>8.0000000000000002E-3</v>
      </c>
      <c r="I632" s="89">
        <v>0</v>
      </c>
    </row>
    <row r="633" spans="1:9" x14ac:dyDescent="0.2">
      <c r="A633" s="233" t="s">
        <v>157</v>
      </c>
      <c r="B633" s="234"/>
      <c r="C633" s="234"/>
      <c r="D633" s="87">
        <v>5.7000000000000002E-3</v>
      </c>
      <c r="E633" s="89">
        <v>1.7399999999999999E-2</v>
      </c>
      <c r="F633" s="89">
        <v>3.2000000000000002E-3</v>
      </c>
      <c r="G633" s="89">
        <v>6.9999999999999999E-4</v>
      </c>
      <c r="H633" s="89">
        <v>5.8999999999999999E-3</v>
      </c>
      <c r="I633" s="89">
        <v>8.9999999999999998E-4</v>
      </c>
    </row>
    <row r="634" spans="1:9" x14ac:dyDescent="0.2">
      <c r="A634" s="233" t="s">
        <v>158</v>
      </c>
      <c r="B634" s="234"/>
      <c r="C634" s="234"/>
      <c r="D634" s="87">
        <v>0.20399999999999999</v>
      </c>
      <c r="E634" s="89">
        <v>0.48049999999999998</v>
      </c>
      <c r="F634" s="89">
        <v>0.1018</v>
      </c>
      <c r="G634" s="89">
        <v>5.3499999999999999E-2</v>
      </c>
      <c r="H634" s="89">
        <v>0.2298</v>
      </c>
      <c r="I634" s="89">
        <v>7.4000000000000003E-3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0.28820000000000001</v>
      </c>
      <c r="E636" s="89">
        <v>0.68379999999999996</v>
      </c>
      <c r="F636" s="89">
        <v>0.1555</v>
      </c>
      <c r="G636" s="89">
        <v>8.7300000000000003E-2</v>
      </c>
      <c r="H636" s="89">
        <v>0.29609999999999997</v>
      </c>
      <c r="I636" s="89">
        <v>1.29E-2</v>
      </c>
    </row>
    <row r="637" spans="1:9" x14ac:dyDescent="0.2">
      <c r="A637" s="233" t="s">
        <v>160</v>
      </c>
      <c r="B637" s="234"/>
      <c r="C637" s="234"/>
      <c r="D637" s="87">
        <v>0.27839999999999998</v>
      </c>
      <c r="E637" s="89">
        <v>0.64170000000000005</v>
      </c>
      <c r="F637" s="89">
        <v>0.1555</v>
      </c>
      <c r="G637" s="89">
        <v>8.6699999999999999E-2</v>
      </c>
      <c r="H637" s="89">
        <v>0.29549999999999998</v>
      </c>
      <c r="I637" s="89">
        <v>1.29E-2</v>
      </c>
    </row>
    <row r="638" spans="1:9" x14ac:dyDescent="0.2">
      <c r="A638" s="233" t="s">
        <v>161</v>
      </c>
      <c r="B638" s="234"/>
      <c r="C638" s="234"/>
      <c r="D638" s="87">
        <v>0.27500000000000002</v>
      </c>
      <c r="E638" s="89">
        <v>0.62760000000000005</v>
      </c>
      <c r="F638" s="89">
        <v>0.1555</v>
      </c>
      <c r="G638" s="89">
        <v>8.6499999999999994E-2</v>
      </c>
      <c r="H638" s="89">
        <v>0.29509999999999997</v>
      </c>
      <c r="I638" s="89">
        <v>1.29E-2</v>
      </c>
    </row>
    <row r="639" spans="1:9" x14ac:dyDescent="0.2">
      <c r="A639" s="233" t="s">
        <v>162</v>
      </c>
      <c r="B639" s="234"/>
      <c r="C639" s="234"/>
      <c r="D639" s="87">
        <v>0.27239999999999998</v>
      </c>
      <c r="E639" s="89">
        <v>0.61719999999999997</v>
      </c>
      <c r="F639" s="89">
        <v>0.1555</v>
      </c>
      <c r="G639" s="89">
        <v>8.6400000000000005E-2</v>
      </c>
      <c r="H639" s="89">
        <v>0.29349999999999998</v>
      </c>
      <c r="I639" s="89">
        <v>1.2E-2</v>
      </c>
    </row>
    <row r="640" spans="1:9" x14ac:dyDescent="0.2">
      <c r="A640" s="233" t="s">
        <v>163</v>
      </c>
      <c r="B640" s="234"/>
      <c r="C640" s="234"/>
      <c r="D640" s="87">
        <v>0.255</v>
      </c>
      <c r="E640" s="89">
        <v>0.5867</v>
      </c>
      <c r="F640" s="89">
        <v>0.1328</v>
      </c>
      <c r="G640" s="89">
        <v>8.2100000000000006E-2</v>
      </c>
      <c r="H640" s="89">
        <v>0.26800000000000002</v>
      </c>
      <c r="I640" s="89">
        <v>1.01E-2</v>
      </c>
    </row>
    <row r="641" spans="1:9" x14ac:dyDescent="0.2">
      <c r="A641" s="233" t="s">
        <v>164</v>
      </c>
      <c r="B641" s="234"/>
      <c r="C641" s="234"/>
      <c r="D641" s="87">
        <v>0.23469999999999999</v>
      </c>
      <c r="E641" s="89">
        <v>0.55169999999999997</v>
      </c>
      <c r="F641" s="89">
        <v>0.11700000000000001</v>
      </c>
      <c r="G641" s="89">
        <v>6.83E-2</v>
      </c>
      <c r="H641" s="89">
        <v>0.25369999999999998</v>
      </c>
      <c r="I641" s="89">
        <v>9.1999999999999998E-3</v>
      </c>
    </row>
    <row r="642" spans="1:9" x14ac:dyDescent="0.2">
      <c r="A642" s="233" t="s">
        <v>165</v>
      </c>
      <c r="B642" s="234"/>
      <c r="C642" s="234"/>
      <c r="D642" s="87">
        <v>0.21890000000000001</v>
      </c>
      <c r="E642" s="89">
        <v>0.51910000000000001</v>
      </c>
      <c r="F642" s="89">
        <v>0.1106</v>
      </c>
      <c r="G642" s="89">
        <v>5.8500000000000003E-2</v>
      </c>
      <c r="H642" s="89">
        <v>0.24379999999999999</v>
      </c>
      <c r="I642" s="89">
        <v>8.3000000000000001E-3</v>
      </c>
    </row>
    <row r="643" spans="1:9" x14ac:dyDescent="0.2">
      <c r="A643" s="233" t="s">
        <v>166</v>
      </c>
      <c r="B643" s="234"/>
      <c r="C643" s="234"/>
      <c r="D643" s="87">
        <v>0.20979999999999999</v>
      </c>
      <c r="E643" s="89">
        <v>0.49780000000000002</v>
      </c>
      <c r="F643" s="89">
        <v>0.105</v>
      </c>
      <c r="G643" s="89">
        <v>5.4199999999999998E-2</v>
      </c>
      <c r="H643" s="89">
        <v>0.23580000000000001</v>
      </c>
      <c r="I643" s="89">
        <v>8.3000000000000001E-3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519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519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5.1584486988751468E-2</v>
      </c>
      <c r="C772" s="96">
        <f t="shared" ref="C772:C779" si="24">-D68/$B$58</f>
        <v>-5.1451715581283704E-2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8.580107628695674E-2</v>
      </c>
      <c r="C773" s="96">
        <f t="shared" si="24"/>
        <v>-7.5741895179070193E-2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2.7944188490675603E-2</v>
      </c>
      <c r="C774" s="96">
        <f t="shared" si="24"/>
        <v>-2.6128714192774301E-2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6.2628971699425107E-2</v>
      </c>
      <c r="C775" s="96">
        <f t="shared" si="24"/>
        <v>-6.2744971981739034E-2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8.6671777201192707E-2</v>
      </c>
      <c r="C776" s="96">
        <f t="shared" si="24"/>
        <v>-9.6983223983268002E-2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6.8901372506954772E-2</v>
      </c>
      <c r="C777" s="96">
        <f t="shared" si="24"/>
        <v>-7.3834179692822868E-2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5.7874357718316373E-2</v>
      </c>
      <c r="C778" s="96">
        <f t="shared" si="24"/>
        <v>-6.7046066786813144E-2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4.5829195873464658E-2</v>
      </c>
      <c r="C779" s="96">
        <f t="shared" si="24"/>
        <v>-5.883380583649131E-2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204.54</v>
      </c>
      <c r="D785" s="97">
        <v>228.25</v>
      </c>
      <c r="E785" s="97">
        <v>195.64</v>
      </c>
      <c r="F785" s="97">
        <v>202.16</v>
      </c>
      <c r="G785" s="94">
        <v>118.76</v>
      </c>
      <c r="H785" s="97">
        <v>117.63</v>
      </c>
      <c r="I785" s="97">
        <v>96.73</v>
      </c>
      <c r="J785" s="97">
        <v>101.71</v>
      </c>
      <c r="K785" s="94">
        <v>9.75</v>
      </c>
      <c r="L785" s="94">
        <v>13.26</v>
      </c>
      <c r="M785" s="94">
        <v>13.4</v>
      </c>
      <c r="N785" s="97">
        <v>12.49</v>
      </c>
      <c r="O785" s="94">
        <v>3.3</v>
      </c>
      <c r="P785" s="94">
        <v>4.42</v>
      </c>
      <c r="Q785" s="94">
        <v>5.12</v>
      </c>
      <c r="R785" s="97">
        <v>4.42</v>
      </c>
      <c r="W785" s="93"/>
    </row>
    <row r="786" spans="1:23" x14ac:dyDescent="0.2">
      <c r="A786" s="94"/>
      <c r="B786" s="94" t="s">
        <v>225</v>
      </c>
      <c r="C786" s="94">
        <v>194.16</v>
      </c>
      <c r="D786" s="97">
        <v>223.27</v>
      </c>
      <c r="E786" s="97">
        <v>191.5</v>
      </c>
      <c r="F786" s="97">
        <v>210.09</v>
      </c>
      <c r="G786" s="94">
        <v>102.97</v>
      </c>
      <c r="H786" s="97">
        <v>110.69</v>
      </c>
      <c r="I786" s="97">
        <v>89.3</v>
      </c>
      <c r="J786" s="97">
        <v>101.64</v>
      </c>
      <c r="K786" s="94">
        <v>11.99</v>
      </c>
      <c r="L786" s="94">
        <v>13.19</v>
      </c>
      <c r="M786" s="94">
        <v>11.71</v>
      </c>
      <c r="N786" s="97">
        <v>13.96</v>
      </c>
      <c r="O786" s="94">
        <v>4.21</v>
      </c>
      <c r="P786" s="94">
        <v>5.54</v>
      </c>
      <c r="Q786" s="94">
        <v>4.21</v>
      </c>
      <c r="R786" s="97">
        <v>5.26</v>
      </c>
      <c r="W786" s="93"/>
    </row>
    <row r="787" spans="1:23" x14ac:dyDescent="0.2">
      <c r="A787" s="94"/>
      <c r="B787" s="94" t="s">
        <v>226</v>
      </c>
      <c r="C787" s="94">
        <v>226.99</v>
      </c>
      <c r="D787" s="97">
        <v>240.53</v>
      </c>
      <c r="E787" s="97">
        <v>228.88</v>
      </c>
      <c r="F787" s="97">
        <v>242.42</v>
      </c>
      <c r="G787" s="94">
        <v>115.81</v>
      </c>
      <c r="H787" s="97">
        <v>116.65</v>
      </c>
      <c r="I787" s="97">
        <v>108.45</v>
      </c>
      <c r="J787" s="97">
        <v>115.11</v>
      </c>
      <c r="K787" s="94">
        <v>15.85</v>
      </c>
      <c r="L787" s="94">
        <v>17.61</v>
      </c>
      <c r="M787" s="94">
        <v>17.260000000000002</v>
      </c>
      <c r="N787" s="97">
        <v>17.47</v>
      </c>
      <c r="O787" s="94">
        <v>5.26</v>
      </c>
      <c r="P787" s="94">
        <v>5.68</v>
      </c>
      <c r="Q787" s="94">
        <v>7.3</v>
      </c>
      <c r="R787" s="97">
        <v>7.15</v>
      </c>
      <c r="W787" s="93"/>
    </row>
    <row r="788" spans="1:23" x14ac:dyDescent="0.2">
      <c r="A788" s="94"/>
      <c r="B788" s="94" t="s">
        <v>227</v>
      </c>
      <c r="C788" s="94">
        <v>239.97</v>
      </c>
      <c r="D788" s="97">
        <v>146.25</v>
      </c>
      <c r="E788" s="97">
        <v>208.96</v>
      </c>
      <c r="F788" s="97">
        <v>232.04</v>
      </c>
      <c r="G788" s="94">
        <v>121.56</v>
      </c>
      <c r="H788" s="97">
        <v>66.989999999999995</v>
      </c>
      <c r="I788" s="97">
        <v>101.85</v>
      </c>
      <c r="J788" s="97">
        <v>111.53</v>
      </c>
      <c r="K788" s="94">
        <v>14.94</v>
      </c>
      <c r="L788" s="94">
        <v>10.24</v>
      </c>
      <c r="M788" s="94">
        <v>16.34</v>
      </c>
      <c r="N788" s="97">
        <v>15.5</v>
      </c>
      <c r="O788" s="94">
        <v>4.84</v>
      </c>
      <c r="P788" s="94">
        <v>3.3</v>
      </c>
      <c r="Q788" s="94">
        <v>5.26</v>
      </c>
      <c r="R788" s="97">
        <v>6.45</v>
      </c>
      <c r="W788" s="93"/>
    </row>
    <row r="789" spans="1:23" x14ac:dyDescent="0.2">
      <c r="A789" s="94"/>
      <c r="B789" s="94" t="s">
        <v>228</v>
      </c>
      <c r="C789" s="94">
        <v>245.3</v>
      </c>
      <c r="D789" s="97">
        <v>161.69</v>
      </c>
      <c r="E789" s="97">
        <v>220.89</v>
      </c>
      <c r="F789" s="97">
        <v>247.89</v>
      </c>
      <c r="G789" s="94">
        <v>130.68</v>
      </c>
      <c r="H789" s="97">
        <v>73.44</v>
      </c>
      <c r="I789" s="97">
        <v>109.92</v>
      </c>
      <c r="J789" s="97">
        <v>115.04</v>
      </c>
      <c r="K789" s="94">
        <v>14.73</v>
      </c>
      <c r="L789" s="94">
        <v>11.08</v>
      </c>
      <c r="M789" s="94">
        <v>17.399999999999999</v>
      </c>
      <c r="N789" s="97">
        <v>19.010000000000002</v>
      </c>
      <c r="O789" s="94">
        <v>5.19</v>
      </c>
      <c r="P789" s="94">
        <v>2.81</v>
      </c>
      <c r="Q789" s="94">
        <v>6.73</v>
      </c>
      <c r="R789" s="97">
        <v>8.2100000000000009</v>
      </c>
      <c r="W789" s="93"/>
    </row>
    <row r="790" spans="1:23" x14ac:dyDescent="0.2">
      <c r="A790" s="94"/>
      <c r="B790" s="94" t="s">
        <v>229</v>
      </c>
      <c r="C790" s="94">
        <v>228.74</v>
      </c>
      <c r="D790" s="97">
        <v>207</v>
      </c>
      <c r="E790" s="97">
        <v>213.31</v>
      </c>
      <c r="F790" s="97">
        <v>243.48</v>
      </c>
      <c r="G790" s="94">
        <v>117.7</v>
      </c>
      <c r="H790" s="97">
        <v>97.29</v>
      </c>
      <c r="I790" s="97">
        <v>107.53</v>
      </c>
      <c r="J790" s="97">
        <v>121.14</v>
      </c>
      <c r="K790" s="94">
        <v>14.87</v>
      </c>
      <c r="L790" s="94">
        <v>16.62</v>
      </c>
      <c r="M790" s="94">
        <v>15.78</v>
      </c>
      <c r="N790" s="97">
        <v>17.96</v>
      </c>
      <c r="O790" s="94">
        <v>4.7</v>
      </c>
      <c r="P790" s="94">
        <v>4.63</v>
      </c>
      <c r="Q790" s="94">
        <v>6.59</v>
      </c>
      <c r="R790" s="97">
        <v>8.84</v>
      </c>
      <c r="W790" s="93"/>
    </row>
    <row r="791" spans="1:23" x14ac:dyDescent="0.2">
      <c r="A791" s="94"/>
      <c r="B791" s="94" t="s">
        <v>230</v>
      </c>
      <c r="C791" s="94">
        <v>237.93</v>
      </c>
      <c r="D791" s="97">
        <v>205.18</v>
      </c>
      <c r="E791" s="97">
        <v>205.6</v>
      </c>
      <c r="F791" s="97">
        <v>237.79</v>
      </c>
      <c r="G791" s="94">
        <v>119.81</v>
      </c>
      <c r="H791" s="97">
        <v>99.61</v>
      </c>
      <c r="I791" s="97">
        <v>108.3</v>
      </c>
      <c r="J791" s="97">
        <v>113.78</v>
      </c>
      <c r="K791" s="94">
        <v>15.36</v>
      </c>
      <c r="L791" s="94">
        <v>15.57</v>
      </c>
      <c r="M791" s="94">
        <v>17.68</v>
      </c>
      <c r="N791" s="97">
        <v>17.190000000000001</v>
      </c>
      <c r="O791" s="94">
        <v>4.42</v>
      </c>
      <c r="P791" s="94">
        <v>4.91</v>
      </c>
      <c r="Q791" s="94">
        <v>5.26</v>
      </c>
      <c r="R791" s="97">
        <v>7.37</v>
      </c>
      <c r="W791" s="93"/>
    </row>
    <row r="792" spans="1:23" x14ac:dyDescent="0.2">
      <c r="A792" s="94"/>
      <c r="B792" s="94" t="s">
        <v>231</v>
      </c>
      <c r="C792" s="94">
        <v>242.98</v>
      </c>
      <c r="D792" s="97">
        <v>191.5</v>
      </c>
      <c r="E792" s="97">
        <v>213.17</v>
      </c>
      <c r="F792" s="97">
        <v>246.98</v>
      </c>
      <c r="G792" s="94">
        <v>123.46</v>
      </c>
      <c r="H792" s="97">
        <v>99.82</v>
      </c>
      <c r="I792" s="97">
        <v>108.66</v>
      </c>
      <c r="J792" s="97">
        <v>121.49</v>
      </c>
      <c r="K792" s="94">
        <v>15.08</v>
      </c>
      <c r="L792" s="94">
        <v>15.5</v>
      </c>
      <c r="M792" s="94">
        <v>15.99</v>
      </c>
      <c r="N792" s="97">
        <v>19.149999999999999</v>
      </c>
      <c r="O792" s="94">
        <v>5.54</v>
      </c>
      <c r="P792" s="94">
        <v>5.54</v>
      </c>
      <c r="Q792" s="94">
        <v>6.1</v>
      </c>
      <c r="R792" s="97">
        <v>6.31</v>
      </c>
      <c r="W792" s="93"/>
    </row>
    <row r="793" spans="1:23" x14ac:dyDescent="0.2">
      <c r="A793" s="94"/>
      <c r="B793" s="94" t="s">
        <v>232</v>
      </c>
      <c r="C793" s="94">
        <v>231.62</v>
      </c>
      <c r="D793" s="97">
        <v>191.85</v>
      </c>
      <c r="E793" s="97">
        <v>215.28</v>
      </c>
      <c r="F793" s="97">
        <v>237.58</v>
      </c>
      <c r="G793" s="94">
        <v>113.43</v>
      </c>
      <c r="H793" s="97">
        <v>100.1</v>
      </c>
      <c r="I793" s="97">
        <v>112.44</v>
      </c>
      <c r="J793" s="97">
        <v>123.11</v>
      </c>
      <c r="K793" s="94">
        <v>13.54</v>
      </c>
      <c r="L793" s="94">
        <v>12.98</v>
      </c>
      <c r="M793" s="94">
        <v>13.89</v>
      </c>
      <c r="N793" s="97">
        <v>17.399999999999999</v>
      </c>
      <c r="O793" s="94">
        <v>5.05</v>
      </c>
      <c r="P793" s="94">
        <v>4.5599999999999996</v>
      </c>
      <c r="Q793" s="94">
        <v>6.1</v>
      </c>
      <c r="R793" s="97">
        <v>6.52</v>
      </c>
      <c r="W793" s="93"/>
    </row>
    <row r="794" spans="1:23" x14ac:dyDescent="0.2">
      <c r="A794" s="94"/>
      <c r="B794" s="94" t="s">
        <v>233</v>
      </c>
      <c r="C794" s="94">
        <v>231.9</v>
      </c>
      <c r="D794" s="97">
        <v>204.61</v>
      </c>
      <c r="E794" s="97">
        <v>213.17</v>
      </c>
      <c r="F794" s="97">
        <v>242.21</v>
      </c>
      <c r="G794" s="94">
        <v>123.46</v>
      </c>
      <c r="H794" s="97">
        <v>110.41</v>
      </c>
      <c r="I794" s="97">
        <v>107.74</v>
      </c>
      <c r="J794" s="97">
        <v>125.28</v>
      </c>
      <c r="K794" s="94">
        <v>16.48</v>
      </c>
      <c r="L794" s="94">
        <v>15.57</v>
      </c>
      <c r="M794" s="94">
        <v>15.22</v>
      </c>
      <c r="N794" s="97">
        <v>15.78</v>
      </c>
      <c r="O794" s="94">
        <v>5.05</v>
      </c>
      <c r="P794" s="94">
        <v>5.82</v>
      </c>
      <c r="Q794" s="94">
        <v>6.45</v>
      </c>
      <c r="R794" s="97">
        <v>6.24</v>
      </c>
      <c r="W794" s="93"/>
    </row>
    <row r="795" spans="1:23" x14ac:dyDescent="0.2">
      <c r="A795" s="94"/>
      <c r="B795" s="94" t="s">
        <v>234</v>
      </c>
      <c r="C795" s="94">
        <v>214.22</v>
      </c>
      <c r="D795" s="97">
        <v>173.47</v>
      </c>
      <c r="E795" s="97">
        <v>199.49</v>
      </c>
      <c r="F795" s="97">
        <v>216.47</v>
      </c>
      <c r="G795" s="94">
        <v>116.65</v>
      </c>
      <c r="H795" s="97">
        <v>92.87</v>
      </c>
      <c r="I795" s="97">
        <v>110.55</v>
      </c>
      <c r="J795" s="97">
        <v>115.32</v>
      </c>
      <c r="K795" s="94">
        <v>13.4</v>
      </c>
      <c r="L795" s="94">
        <v>13.05</v>
      </c>
      <c r="M795" s="94">
        <v>12.98</v>
      </c>
      <c r="N795" s="97">
        <v>15.29</v>
      </c>
      <c r="O795" s="94">
        <v>4.49</v>
      </c>
      <c r="P795" s="94">
        <v>3.65</v>
      </c>
      <c r="Q795" s="94">
        <v>4.42</v>
      </c>
      <c r="R795" s="97">
        <v>4.42</v>
      </c>
      <c r="W795" s="93"/>
    </row>
    <row r="796" spans="1:23" x14ac:dyDescent="0.2">
      <c r="A796" s="94"/>
      <c r="B796" s="94" t="s">
        <v>235</v>
      </c>
      <c r="C796" s="94">
        <v>197.25</v>
      </c>
      <c r="D796" s="97">
        <v>185.18</v>
      </c>
      <c r="E796" s="97">
        <v>194.44</v>
      </c>
      <c r="F796" s="97"/>
      <c r="G796" s="94">
        <v>111.6</v>
      </c>
      <c r="H796" s="97">
        <v>102.48</v>
      </c>
      <c r="I796" s="97">
        <v>103.53</v>
      </c>
      <c r="J796" s="97"/>
      <c r="K796" s="94">
        <v>11.01</v>
      </c>
      <c r="L796" s="94">
        <v>11.85</v>
      </c>
      <c r="M796" s="94">
        <v>11.5</v>
      </c>
      <c r="N796" s="97"/>
      <c r="O796" s="94">
        <v>3.93</v>
      </c>
      <c r="P796" s="94">
        <v>3.79</v>
      </c>
      <c r="Q796" s="94">
        <v>5.61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0.14000000000000001</v>
      </c>
      <c r="D801" s="97">
        <v>0.42</v>
      </c>
      <c r="E801" s="97">
        <v>0.35</v>
      </c>
      <c r="F801" s="97">
        <v>0.42</v>
      </c>
      <c r="G801" s="94">
        <v>23.08</v>
      </c>
      <c r="H801" s="97">
        <v>27.01</v>
      </c>
      <c r="I801" s="97">
        <v>22.59</v>
      </c>
      <c r="J801" s="97">
        <v>23.22</v>
      </c>
      <c r="K801" s="94">
        <v>0.63</v>
      </c>
      <c r="L801" s="94">
        <v>2.81</v>
      </c>
      <c r="M801" s="94">
        <v>2.38</v>
      </c>
      <c r="N801" s="97">
        <v>2.0299999999999998</v>
      </c>
      <c r="O801" s="94">
        <v>48.89</v>
      </c>
      <c r="P801" s="94">
        <v>62.71</v>
      </c>
      <c r="Q801" s="94">
        <v>55.06</v>
      </c>
      <c r="R801" s="97">
        <v>57.87</v>
      </c>
    </row>
    <row r="802" spans="1:18" x14ac:dyDescent="0.2">
      <c r="A802" s="94"/>
      <c r="B802" s="94" t="s">
        <v>225</v>
      </c>
      <c r="C802" s="94">
        <v>0.49</v>
      </c>
      <c r="D802" s="97">
        <v>1.05</v>
      </c>
      <c r="E802" s="97">
        <v>0.35</v>
      </c>
      <c r="F802" s="97">
        <v>0.35</v>
      </c>
      <c r="G802" s="94">
        <v>23.29</v>
      </c>
      <c r="H802" s="97">
        <v>27.15</v>
      </c>
      <c r="I802" s="97">
        <v>24.34</v>
      </c>
      <c r="J802" s="97">
        <v>25.32</v>
      </c>
      <c r="K802" s="94">
        <v>0.42</v>
      </c>
      <c r="L802" s="94">
        <v>2.46</v>
      </c>
      <c r="M802" s="94">
        <v>1.96</v>
      </c>
      <c r="N802" s="97">
        <v>2.46</v>
      </c>
      <c r="O802" s="94">
        <v>50.79</v>
      </c>
      <c r="P802" s="94">
        <v>63.2</v>
      </c>
      <c r="Q802" s="94">
        <v>59.62</v>
      </c>
      <c r="R802" s="97">
        <v>61.1</v>
      </c>
    </row>
    <row r="803" spans="1:18" x14ac:dyDescent="0.2">
      <c r="A803" s="94"/>
      <c r="B803" s="94" t="s">
        <v>226</v>
      </c>
      <c r="C803" s="94">
        <v>0.35</v>
      </c>
      <c r="D803" s="97">
        <v>0.28000000000000003</v>
      </c>
      <c r="E803" s="97">
        <v>0.63</v>
      </c>
      <c r="F803" s="97">
        <v>0.28000000000000003</v>
      </c>
      <c r="G803" s="94">
        <v>28.41</v>
      </c>
      <c r="H803" s="97">
        <v>33.11</v>
      </c>
      <c r="I803" s="97">
        <v>31</v>
      </c>
      <c r="J803" s="97">
        <v>29.25</v>
      </c>
      <c r="K803" s="94">
        <v>2.17</v>
      </c>
      <c r="L803" s="94">
        <v>4</v>
      </c>
      <c r="M803" s="94">
        <v>2.1</v>
      </c>
      <c r="N803" s="97">
        <v>1.75</v>
      </c>
      <c r="O803" s="94">
        <v>59.13</v>
      </c>
      <c r="P803" s="94">
        <v>63.2</v>
      </c>
      <c r="Q803" s="94">
        <v>62.15</v>
      </c>
      <c r="R803" s="97">
        <v>71.41</v>
      </c>
    </row>
    <row r="804" spans="1:18" x14ac:dyDescent="0.2">
      <c r="A804" s="94"/>
      <c r="B804" s="94" t="s">
        <v>227</v>
      </c>
      <c r="C804" s="94">
        <v>0.7</v>
      </c>
      <c r="D804" s="97">
        <v>0.14000000000000001</v>
      </c>
      <c r="E804" s="97">
        <v>0.35</v>
      </c>
      <c r="F804" s="97">
        <v>0.7</v>
      </c>
      <c r="G804" s="94">
        <v>34.020000000000003</v>
      </c>
      <c r="H804" s="97">
        <v>26.94</v>
      </c>
      <c r="I804" s="97">
        <v>31.64</v>
      </c>
      <c r="J804" s="97">
        <v>33.67</v>
      </c>
      <c r="K804" s="94">
        <v>2.31</v>
      </c>
      <c r="L804" s="94">
        <v>1.68</v>
      </c>
      <c r="M804" s="94">
        <v>2.88</v>
      </c>
      <c r="N804" s="97">
        <v>2.1</v>
      </c>
      <c r="O804" s="94">
        <v>61.59</v>
      </c>
      <c r="P804" s="94">
        <v>36.97</v>
      </c>
      <c r="Q804" s="94">
        <v>50.65</v>
      </c>
      <c r="R804" s="97">
        <v>62.08</v>
      </c>
    </row>
    <row r="805" spans="1:18" x14ac:dyDescent="0.2">
      <c r="A805" s="94"/>
      <c r="B805" s="94" t="s">
        <v>228</v>
      </c>
      <c r="C805" s="94">
        <v>0.35</v>
      </c>
      <c r="D805" s="97">
        <v>0.35</v>
      </c>
      <c r="E805" s="97">
        <v>0.42</v>
      </c>
      <c r="F805" s="97">
        <v>0.7</v>
      </c>
      <c r="G805" s="94">
        <v>34.79</v>
      </c>
      <c r="H805" s="97">
        <v>25.11</v>
      </c>
      <c r="I805" s="97">
        <v>30.16</v>
      </c>
      <c r="J805" s="97">
        <v>36.479999999999997</v>
      </c>
      <c r="K805" s="94">
        <v>2.81</v>
      </c>
      <c r="L805" s="94">
        <v>2.1</v>
      </c>
      <c r="M805" s="94">
        <v>3.23</v>
      </c>
      <c r="N805" s="97">
        <v>2.67</v>
      </c>
      <c r="O805" s="94">
        <v>56.75</v>
      </c>
      <c r="P805" s="94">
        <v>46.79</v>
      </c>
      <c r="Q805" s="94">
        <v>53.03</v>
      </c>
      <c r="R805" s="97">
        <v>65.8</v>
      </c>
    </row>
    <row r="806" spans="1:18" x14ac:dyDescent="0.2">
      <c r="A806" s="94"/>
      <c r="B806" s="94" t="s">
        <v>229</v>
      </c>
      <c r="C806" s="94">
        <v>0.49</v>
      </c>
      <c r="D806" s="97">
        <v>0.14000000000000001</v>
      </c>
      <c r="E806" s="97">
        <v>0.28000000000000003</v>
      </c>
      <c r="F806" s="97">
        <v>0</v>
      </c>
      <c r="G806" s="94">
        <v>34.299999999999997</v>
      </c>
      <c r="H806" s="97">
        <v>29.25</v>
      </c>
      <c r="I806" s="97">
        <v>29.88</v>
      </c>
      <c r="J806" s="97">
        <v>31.28</v>
      </c>
      <c r="K806" s="94">
        <v>1.54</v>
      </c>
      <c r="L806" s="94">
        <v>2.17</v>
      </c>
      <c r="M806" s="94">
        <v>3.16</v>
      </c>
      <c r="N806" s="97">
        <v>2.74</v>
      </c>
      <c r="O806" s="94">
        <v>55.13</v>
      </c>
      <c r="P806" s="94">
        <v>56.89</v>
      </c>
      <c r="Q806" s="94">
        <v>50.08</v>
      </c>
      <c r="R806" s="97">
        <v>61.52</v>
      </c>
    </row>
    <row r="807" spans="1:18" x14ac:dyDescent="0.2">
      <c r="A807" s="94"/>
      <c r="B807" s="94" t="s">
        <v>230</v>
      </c>
      <c r="C807" s="94">
        <v>0.49</v>
      </c>
      <c r="D807" s="97">
        <v>0.49</v>
      </c>
      <c r="E807" s="97">
        <v>0.14000000000000001</v>
      </c>
      <c r="F807" s="97">
        <v>0.35</v>
      </c>
      <c r="G807" s="94">
        <v>30.02</v>
      </c>
      <c r="H807" s="97">
        <v>29.32</v>
      </c>
      <c r="I807" s="97">
        <v>27.29</v>
      </c>
      <c r="J807" s="97">
        <v>28.69</v>
      </c>
      <c r="K807" s="94">
        <v>2.0299999999999998</v>
      </c>
      <c r="L807" s="94">
        <v>2.38</v>
      </c>
      <c r="M807" s="94">
        <v>2.1</v>
      </c>
      <c r="N807" s="97">
        <v>2.17</v>
      </c>
      <c r="O807" s="94">
        <v>65.8</v>
      </c>
      <c r="P807" s="94">
        <v>52.89</v>
      </c>
      <c r="Q807" s="94">
        <v>44.82</v>
      </c>
      <c r="R807" s="97">
        <v>68.25</v>
      </c>
    </row>
    <row r="808" spans="1:18" x14ac:dyDescent="0.2">
      <c r="A808" s="94"/>
      <c r="B808" s="94" t="s">
        <v>231</v>
      </c>
      <c r="C808" s="94">
        <v>0.49</v>
      </c>
      <c r="D808" s="97">
        <v>0.28000000000000003</v>
      </c>
      <c r="E808" s="97">
        <v>0.21</v>
      </c>
      <c r="F808" s="97">
        <v>0.42</v>
      </c>
      <c r="G808" s="94">
        <v>31.5</v>
      </c>
      <c r="H808" s="97">
        <v>27.01</v>
      </c>
      <c r="I808" s="97">
        <v>28.13</v>
      </c>
      <c r="J808" s="97">
        <v>30.86</v>
      </c>
      <c r="K808" s="94">
        <v>2.38</v>
      </c>
      <c r="L808" s="94">
        <v>2.2400000000000002</v>
      </c>
      <c r="M808" s="94">
        <v>1.54</v>
      </c>
      <c r="N808" s="97">
        <v>2.17</v>
      </c>
      <c r="O808" s="94">
        <v>64.53</v>
      </c>
      <c r="P808" s="94">
        <v>41.11</v>
      </c>
      <c r="Q808" s="94">
        <v>52.54</v>
      </c>
      <c r="R808" s="97">
        <v>66.569999999999993</v>
      </c>
    </row>
    <row r="809" spans="1:18" x14ac:dyDescent="0.2">
      <c r="A809" s="94"/>
      <c r="B809" s="94" t="s">
        <v>232</v>
      </c>
      <c r="C809" s="94">
        <v>0.98</v>
      </c>
      <c r="D809" s="97">
        <v>0.63</v>
      </c>
      <c r="E809" s="97">
        <v>0.35</v>
      </c>
      <c r="F809" s="97">
        <v>0.35</v>
      </c>
      <c r="G809" s="94">
        <v>35.28</v>
      </c>
      <c r="H809" s="97">
        <v>26.66</v>
      </c>
      <c r="I809" s="97">
        <v>28.83</v>
      </c>
      <c r="J809" s="97">
        <v>29.25</v>
      </c>
      <c r="K809" s="94">
        <v>2.67</v>
      </c>
      <c r="L809" s="94">
        <v>2.0299999999999998</v>
      </c>
      <c r="M809" s="94">
        <v>3.02</v>
      </c>
      <c r="N809" s="97">
        <v>2.2400000000000002</v>
      </c>
      <c r="O809" s="94">
        <v>60.68</v>
      </c>
      <c r="P809" s="94">
        <v>44.89</v>
      </c>
      <c r="Q809" s="94">
        <v>50.65</v>
      </c>
      <c r="R809" s="97">
        <v>58.71</v>
      </c>
    </row>
    <row r="810" spans="1:18" x14ac:dyDescent="0.2">
      <c r="A810" s="94"/>
      <c r="B810" s="94" t="s">
        <v>233</v>
      </c>
      <c r="C810" s="94">
        <v>0.63</v>
      </c>
      <c r="D810" s="97">
        <v>0.35</v>
      </c>
      <c r="E810" s="97">
        <v>0.49</v>
      </c>
      <c r="F810" s="97">
        <v>0.42</v>
      </c>
      <c r="G810" s="94">
        <v>33.74</v>
      </c>
      <c r="H810" s="97">
        <v>26.16</v>
      </c>
      <c r="I810" s="97">
        <v>28.34</v>
      </c>
      <c r="J810" s="97">
        <v>29.67</v>
      </c>
      <c r="K810" s="94">
        <v>3.16</v>
      </c>
      <c r="L810" s="94">
        <v>2.67</v>
      </c>
      <c r="M810" s="94">
        <v>1.75</v>
      </c>
      <c r="N810" s="97">
        <v>2.31</v>
      </c>
      <c r="O810" s="94">
        <v>49.38</v>
      </c>
      <c r="P810" s="94">
        <v>43.63</v>
      </c>
      <c r="Q810" s="94">
        <v>53.17</v>
      </c>
      <c r="R810" s="97">
        <v>62.5</v>
      </c>
    </row>
    <row r="811" spans="1:18" x14ac:dyDescent="0.2">
      <c r="A811" s="94"/>
      <c r="B811" s="94" t="s">
        <v>234</v>
      </c>
      <c r="C811" s="94">
        <v>0.21</v>
      </c>
      <c r="D811" s="97">
        <v>0.49</v>
      </c>
      <c r="E811" s="97">
        <v>7.0000000000000007E-2</v>
      </c>
      <c r="F811" s="97">
        <v>0.42</v>
      </c>
      <c r="G811" s="94">
        <v>31.92</v>
      </c>
      <c r="H811" s="97">
        <v>21.89</v>
      </c>
      <c r="I811" s="97">
        <v>25.88</v>
      </c>
      <c r="J811" s="97">
        <v>25.81</v>
      </c>
      <c r="K811" s="94">
        <v>1.47</v>
      </c>
      <c r="L811" s="94">
        <v>3.51</v>
      </c>
      <c r="M811" s="94">
        <v>1.96</v>
      </c>
      <c r="N811" s="97">
        <v>2.1</v>
      </c>
      <c r="O811" s="94">
        <v>46.09</v>
      </c>
      <c r="P811" s="94">
        <v>38.020000000000003</v>
      </c>
      <c r="Q811" s="94">
        <v>43.63</v>
      </c>
      <c r="R811" s="97">
        <v>53.1</v>
      </c>
    </row>
    <row r="812" spans="1:18" x14ac:dyDescent="0.2">
      <c r="A812" s="94"/>
      <c r="B812" s="94" t="s">
        <v>235</v>
      </c>
      <c r="C812" s="94">
        <v>0.28000000000000003</v>
      </c>
      <c r="D812" s="97">
        <v>0.28000000000000003</v>
      </c>
      <c r="E812" s="97">
        <v>0.21</v>
      </c>
      <c r="F812" s="97"/>
      <c r="G812" s="94">
        <v>31.36</v>
      </c>
      <c r="H812" s="97">
        <v>25.39</v>
      </c>
      <c r="I812" s="97">
        <v>27.85</v>
      </c>
      <c r="J812" s="97"/>
      <c r="K812" s="94">
        <v>2.5299999999999998</v>
      </c>
      <c r="L812" s="94">
        <v>3.72</v>
      </c>
      <c r="M812" s="94">
        <v>1.19</v>
      </c>
      <c r="N812" s="97"/>
      <c r="O812" s="94">
        <v>36.549999999999997</v>
      </c>
      <c r="P812" s="94">
        <v>37.67</v>
      </c>
      <c r="Q812" s="94">
        <v>44.54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522</v>
      </c>
      <c r="C818" s="101">
        <v>990692</v>
      </c>
      <c r="D818" s="101">
        <v>266108</v>
      </c>
      <c r="E818" s="101">
        <v>660550</v>
      </c>
      <c r="F818" s="101">
        <v>277998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523</v>
      </c>
      <c r="C819" s="101">
        <v>990486</v>
      </c>
      <c r="D819" s="101">
        <v>266681</v>
      </c>
      <c r="E819" s="101">
        <v>657591</v>
      </c>
      <c r="F819" s="101">
        <v>279267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524</v>
      </c>
      <c r="C820" s="101">
        <v>986730</v>
      </c>
      <c r="D820" s="101">
        <v>266347</v>
      </c>
      <c r="E820" s="101">
        <v>656759</v>
      </c>
      <c r="F820" s="101">
        <v>270393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525</v>
      </c>
      <c r="C821" s="101">
        <v>989217</v>
      </c>
      <c r="D821" s="101">
        <v>265553</v>
      </c>
      <c r="E821" s="101">
        <v>659084</v>
      </c>
      <c r="F821" s="101">
        <v>271290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526</v>
      </c>
      <c r="C822" s="101">
        <v>984167</v>
      </c>
      <c r="D822" s="101">
        <v>262815</v>
      </c>
      <c r="E822" s="101">
        <v>658342</v>
      </c>
      <c r="F822" s="101">
        <v>271268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517</v>
      </c>
      <c r="C823" s="101">
        <v>975053</v>
      </c>
      <c r="D823" s="101">
        <v>263337</v>
      </c>
      <c r="E823" s="101">
        <v>651692</v>
      </c>
      <c r="F823" s="101">
        <v>275837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527</v>
      </c>
      <c r="C824" s="101">
        <v>946273</v>
      </c>
      <c r="D824" s="101">
        <v>262378</v>
      </c>
      <c r="E824" s="101">
        <v>627317</v>
      </c>
      <c r="F824" s="101">
        <v>276293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528</v>
      </c>
      <c r="C825" s="101">
        <v>950716</v>
      </c>
      <c r="D825" s="101">
        <v>265024</v>
      </c>
      <c r="E825" s="101">
        <v>628703</v>
      </c>
      <c r="F825" s="101">
        <v>280094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529</v>
      </c>
      <c r="C826" s="101">
        <v>947979</v>
      </c>
      <c r="D826" s="101">
        <v>263120</v>
      </c>
      <c r="E826" s="101">
        <v>626979</v>
      </c>
      <c r="F826" s="101">
        <v>278464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518</v>
      </c>
      <c r="C827" s="101">
        <v>946343</v>
      </c>
      <c r="D827" s="101">
        <v>265429</v>
      </c>
      <c r="E827" s="101">
        <v>623151</v>
      </c>
      <c r="F827" s="101">
        <v>278914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530</v>
      </c>
      <c r="C828" s="101">
        <v>946885</v>
      </c>
      <c r="D828" s="101">
        <v>263928</v>
      </c>
      <c r="E828" s="101">
        <v>624716</v>
      </c>
      <c r="F828" s="101">
        <v>280493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531</v>
      </c>
      <c r="C829" s="101">
        <v>947421</v>
      </c>
      <c r="D829" s="101">
        <v>263489</v>
      </c>
      <c r="E829" s="101">
        <v>625107</v>
      </c>
      <c r="F829" s="101">
        <v>281243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532</v>
      </c>
      <c r="C830" s="101">
        <v>948255</v>
      </c>
      <c r="D830" s="101">
        <v>263748</v>
      </c>
      <c r="E830" s="101">
        <v>624801</v>
      </c>
      <c r="F830" s="101">
        <v>285003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1859468</v>
      </c>
      <c r="D836" s="101">
        <v>574238</v>
      </c>
      <c r="E836" s="101">
        <v>793442</v>
      </c>
      <c r="F836" s="101">
        <v>369091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1858681</v>
      </c>
      <c r="D837" s="101">
        <v>575791</v>
      </c>
      <c r="E837" s="101">
        <v>788340</v>
      </c>
      <c r="F837" s="101">
        <v>372094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1851622</v>
      </c>
      <c r="D838" s="101">
        <v>586519</v>
      </c>
      <c r="E838" s="101">
        <v>785956</v>
      </c>
      <c r="F838" s="101">
        <v>356662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1871697</v>
      </c>
      <c r="D839" s="101">
        <v>600372</v>
      </c>
      <c r="E839" s="101">
        <v>788377</v>
      </c>
      <c r="F839" s="101">
        <v>359405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1880445</v>
      </c>
      <c r="D840" s="101">
        <v>607596</v>
      </c>
      <c r="E840" s="101">
        <v>788258</v>
      </c>
      <c r="F840" s="101">
        <v>361223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1894563</v>
      </c>
      <c r="D841" s="101">
        <v>617851</v>
      </c>
      <c r="E841" s="101">
        <v>784529</v>
      </c>
      <c r="F841" s="101">
        <v>370955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1910601</v>
      </c>
      <c r="D842" s="101">
        <v>631593</v>
      </c>
      <c r="E842" s="101">
        <v>784694</v>
      </c>
      <c r="F842" s="101">
        <v>373311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1941876</v>
      </c>
      <c r="D843" s="101">
        <v>645259</v>
      </c>
      <c r="E843" s="101">
        <v>793038</v>
      </c>
      <c r="F843" s="101">
        <v>381795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1939331</v>
      </c>
      <c r="D844" s="101">
        <v>647227</v>
      </c>
      <c r="E844" s="101">
        <v>789504</v>
      </c>
      <c r="F844" s="101">
        <v>380410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1948181</v>
      </c>
      <c r="D845" s="101">
        <v>661140</v>
      </c>
      <c r="E845" s="101">
        <v>783323</v>
      </c>
      <c r="F845" s="101">
        <v>380324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1927465</v>
      </c>
      <c r="D846" s="101">
        <v>641617</v>
      </c>
      <c r="E846" s="101">
        <v>786371</v>
      </c>
      <c r="F846" s="101">
        <v>377739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1933055</v>
      </c>
      <c r="D847" s="101">
        <v>644416</v>
      </c>
      <c r="E847" s="101">
        <v>788218</v>
      </c>
      <c r="F847" s="101">
        <v>379569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1929290</v>
      </c>
      <c r="D848" s="101">
        <v>631670</v>
      </c>
      <c r="E848" s="101">
        <v>790057</v>
      </c>
      <c r="F848" s="101">
        <v>387156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46077097843</v>
      </c>
      <c r="D854" s="102">
        <v>8227170103</v>
      </c>
      <c r="E854" s="102">
        <v>1526658247</v>
      </c>
      <c r="F854" s="102">
        <v>2607729655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47153045556</v>
      </c>
      <c r="D855" s="102">
        <v>8192882526</v>
      </c>
      <c r="E855" s="102">
        <v>1497500417</v>
      </c>
      <c r="F855" s="102">
        <v>2819827197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46710620853</v>
      </c>
      <c r="D856" s="102">
        <v>8217828677</v>
      </c>
      <c r="E856" s="102">
        <v>1390801992</v>
      </c>
      <c r="F856" s="102">
        <v>2603544381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48232682502</v>
      </c>
      <c r="D857" s="102">
        <v>8901494111</v>
      </c>
      <c r="E857" s="102">
        <v>1475007701</v>
      </c>
      <c r="F857" s="102">
        <v>2508367026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48317905861</v>
      </c>
      <c r="D858" s="102">
        <v>8889359952</v>
      </c>
      <c r="E858" s="102">
        <v>1452845008</v>
      </c>
      <c r="F858" s="102">
        <v>2503673996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48598570026</v>
      </c>
      <c r="D859" s="102">
        <v>8991693541</v>
      </c>
      <c r="E859" s="102">
        <v>1425366314</v>
      </c>
      <c r="F859" s="102">
        <v>2565579727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48840321094</v>
      </c>
      <c r="D860" s="102">
        <v>9368334774</v>
      </c>
      <c r="E860" s="102">
        <v>1402275980</v>
      </c>
      <c r="F860" s="102">
        <v>2469351324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49308028318</v>
      </c>
      <c r="D861" s="102">
        <v>9595141506</v>
      </c>
      <c r="E861" s="102">
        <v>1407977338</v>
      </c>
      <c r="F861" s="102">
        <v>2628090195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49249045731</v>
      </c>
      <c r="D862" s="102">
        <v>9566510721</v>
      </c>
      <c r="E862" s="102">
        <v>1339277940</v>
      </c>
      <c r="F862" s="102">
        <v>2630121317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49194527305</v>
      </c>
      <c r="D863" s="102">
        <v>9568678467</v>
      </c>
      <c r="E863" s="102">
        <v>1327776361</v>
      </c>
      <c r="F863" s="102">
        <v>2517338137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49102687514</v>
      </c>
      <c r="D864" s="102">
        <v>9304279091</v>
      </c>
      <c r="E864" s="102">
        <v>1342343051</v>
      </c>
      <c r="F864" s="102">
        <v>2532942673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49360498835</v>
      </c>
      <c r="D865" s="102">
        <v>9188219106</v>
      </c>
      <c r="E865" s="102">
        <v>1628027689</v>
      </c>
      <c r="F865" s="102">
        <v>2527282657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49800533231</v>
      </c>
      <c r="D866" s="102">
        <v>9362592775</v>
      </c>
      <c r="E866" s="102">
        <v>1834175986</v>
      </c>
      <c r="F866" s="102">
        <v>2582659148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24780</v>
      </c>
      <c r="D872" s="102">
        <v>14327</v>
      </c>
      <c r="E872" s="102">
        <v>1924</v>
      </c>
      <c r="F872" s="102">
        <v>7065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25369</v>
      </c>
      <c r="D873" s="102">
        <v>14229</v>
      </c>
      <c r="E873" s="102">
        <v>1900</v>
      </c>
      <c r="F873" s="102">
        <v>7578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25227</v>
      </c>
      <c r="D874" s="102">
        <v>14011</v>
      </c>
      <c r="E874" s="102">
        <v>1770</v>
      </c>
      <c r="F874" s="102">
        <v>7300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25769</v>
      </c>
      <c r="D875" s="102">
        <v>14827</v>
      </c>
      <c r="E875" s="102">
        <v>1871</v>
      </c>
      <c r="F875" s="102">
        <v>6979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25695</v>
      </c>
      <c r="D876" s="102">
        <v>14630</v>
      </c>
      <c r="E876" s="102">
        <v>1843</v>
      </c>
      <c r="F876" s="102">
        <v>6931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25652</v>
      </c>
      <c r="D877" s="102">
        <v>14553</v>
      </c>
      <c r="E877" s="102">
        <v>1817</v>
      </c>
      <c r="F877" s="102">
        <v>6916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25563</v>
      </c>
      <c r="D878" s="102">
        <v>14833</v>
      </c>
      <c r="E878" s="102">
        <v>1787</v>
      </c>
      <c r="F878" s="102">
        <v>6615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25392</v>
      </c>
      <c r="D879" s="102">
        <v>14870</v>
      </c>
      <c r="E879" s="102">
        <v>1775</v>
      </c>
      <c r="F879" s="102">
        <v>6884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25395</v>
      </c>
      <c r="D880" s="102">
        <v>14781</v>
      </c>
      <c r="E880" s="102">
        <v>1696</v>
      </c>
      <c r="F880" s="102">
        <v>6914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25252</v>
      </c>
      <c r="D881" s="102">
        <v>14473</v>
      </c>
      <c r="E881" s="102">
        <v>1695</v>
      </c>
      <c r="F881" s="102">
        <v>6619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25475</v>
      </c>
      <c r="D882" s="102">
        <v>14501</v>
      </c>
      <c r="E882" s="102">
        <v>1707</v>
      </c>
      <c r="F882" s="102">
        <v>6706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25535</v>
      </c>
      <c r="D883" s="102">
        <v>14258</v>
      </c>
      <c r="E883" s="102">
        <v>2065</v>
      </c>
      <c r="F883" s="102">
        <v>6658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25813</v>
      </c>
      <c r="D884" s="102">
        <v>14822</v>
      </c>
      <c r="E884" s="102">
        <v>2322</v>
      </c>
      <c r="F884" s="102">
        <v>6671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1.34E-2</v>
      </c>
      <c r="D890" s="103">
        <v>5.5999999999999999E-3</v>
      </c>
      <c r="E890" s="103">
        <v>8.0999999999999996E-3</v>
      </c>
      <c r="F890" s="103">
        <v>2.5000000000000001E-3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9.5999999999999992E-3</v>
      </c>
      <c r="D891" s="103">
        <v>5.5999999999999999E-3</v>
      </c>
      <c r="E891" s="103">
        <v>3.5999999999999999E-3</v>
      </c>
      <c r="F891" s="103">
        <v>2.5000000000000001E-3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1.38E-2</v>
      </c>
      <c r="D892" s="103">
        <v>5.5999999999999999E-3</v>
      </c>
      <c r="E892" s="103">
        <v>8.6999999999999994E-3</v>
      </c>
      <c r="F892" s="103">
        <v>2.3999999999999998E-3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1.2200000000000001E-2</v>
      </c>
      <c r="D893" s="103">
        <v>5.7999999999999996E-3</v>
      </c>
      <c r="E893" s="103">
        <v>6.4999999999999997E-3</v>
      </c>
      <c r="F893" s="103">
        <v>2.3E-3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1.23E-2</v>
      </c>
      <c r="D894" s="103">
        <v>5.5999999999999999E-3</v>
      </c>
      <c r="E894" s="103">
        <v>6.7000000000000002E-3</v>
      </c>
      <c r="F894" s="103">
        <v>2.3999999999999998E-3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1.29E-2</v>
      </c>
      <c r="D895" s="103">
        <v>5.7000000000000002E-3</v>
      </c>
      <c r="E895" s="103">
        <v>7.4000000000000003E-3</v>
      </c>
      <c r="F895" s="103">
        <v>2.8E-3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1.29E-2</v>
      </c>
      <c r="D896" s="103">
        <v>5.5999999999999999E-3</v>
      </c>
      <c r="E896" s="103">
        <v>7.1000000000000004E-3</v>
      </c>
      <c r="F896" s="103">
        <v>2.7000000000000001E-3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1.2E-2</v>
      </c>
      <c r="D897" s="103">
        <v>5.7999999999999996E-3</v>
      </c>
      <c r="E897" s="103">
        <v>6.3E-3</v>
      </c>
      <c r="F897" s="103">
        <v>2.7000000000000001E-3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1.26E-2</v>
      </c>
      <c r="D898" s="103">
        <v>5.7999999999999996E-3</v>
      </c>
      <c r="E898" s="103">
        <v>6.7999999999999996E-3</v>
      </c>
      <c r="F898" s="103">
        <v>2.8E-3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1.23E-2</v>
      </c>
      <c r="D899" s="103">
        <v>5.5999999999999999E-3</v>
      </c>
      <c r="E899" s="103">
        <v>6.4000000000000003E-3</v>
      </c>
      <c r="F899" s="103">
        <v>2.8E-3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1.32E-2</v>
      </c>
      <c r="D900" s="103">
        <v>5.7999999999999996E-3</v>
      </c>
      <c r="E900" s="103">
        <v>7.7999999999999996E-3</v>
      </c>
      <c r="F900" s="103">
        <v>2.8E-3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1.34E-2</v>
      </c>
      <c r="D901" s="103">
        <v>5.7000000000000002E-3</v>
      </c>
      <c r="E901" s="103">
        <v>8.3999999999999995E-3</v>
      </c>
      <c r="F901" s="103">
        <v>2.8E-3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1.34E-2</v>
      </c>
      <c r="D902" s="103">
        <v>5.7000000000000002E-3</v>
      </c>
      <c r="E902" s="103">
        <v>8.0999999999999996E-3</v>
      </c>
      <c r="F902" s="103">
        <v>2.8E-3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9.1000000000000004E-3</v>
      </c>
      <c r="D908" s="103">
        <v>4.7000000000000002E-3</v>
      </c>
      <c r="E908" s="103">
        <v>5.4000000000000003E-3</v>
      </c>
      <c r="F908" s="103">
        <v>2.5000000000000001E-3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9.1000000000000004E-3</v>
      </c>
      <c r="D909" s="103">
        <v>4.7000000000000002E-3</v>
      </c>
      <c r="E909" s="103">
        <v>4.3E-3</v>
      </c>
      <c r="F909" s="103">
        <v>2.3E-3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8.3999999999999995E-3</v>
      </c>
      <c r="D910" s="103">
        <v>4.7999999999999996E-3</v>
      </c>
      <c r="E910" s="103">
        <v>3.2000000000000002E-3</v>
      </c>
      <c r="F910" s="103">
        <v>2.3E-3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9.4000000000000004E-3</v>
      </c>
      <c r="D911" s="103">
        <v>4.8999999999999998E-3</v>
      </c>
      <c r="E911" s="103">
        <v>4.7999999999999996E-3</v>
      </c>
      <c r="F911" s="103">
        <v>2E-3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8.3000000000000001E-3</v>
      </c>
      <c r="D912" s="103">
        <v>4.8999999999999998E-3</v>
      </c>
      <c r="E912" s="103">
        <v>3.3E-3</v>
      </c>
      <c r="F912" s="103">
        <v>1.9E-3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8.6E-3</v>
      </c>
      <c r="D913" s="103">
        <v>5.0000000000000001E-3</v>
      </c>
      <c r="E913" s="103">
        <v>3.3999999999999998E-3</v>
      </c>
      <c r="F913" s="103">
        <v>2.2000000000000001E-3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8.8999999999999999E-3</v>
      </c>
      <c r="D914" s="103">
        <v>5.1000000000000004E-3</v>
      </c>
      <c r="E914" s="103">
        <v>3.5000000000000001E-3</v>
      </c>
      <c r="F914" s="103">
        <v>2.5000000000000001E-3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9.1999999999999998E-3</v>
      </c>
      <c r="D915" s="103">
        <v>5.1000000000000004E-3</v>
      </c>
      <c r="E915" s="103">
        <v>3.8E-3</v>
      </c>
      <c r="F915" s="103">
        <v>2.5999999999999999E-3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9.4000000000000004E-3</v>
      </c>
      <c r="D916" s="103">
        <v>5.4000000000000003E-3</v>
      </c>
      <c r="E916" s="103">
        <v>3.5999999999999999E-3</v>
      </c>
      <c r="F916" s="103">
        <v>2.7000000000000001E-3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9.4000000000000004E-3</v>
      </c>
      <c r="D917" s="103">
        <v>5.4000000000000003E-3</v>
      </c>
      <c r="E917" s="103">
        <v>3.7000000000000002E-3</v>
      </c>
      <c r="F917" s="103">
        <v>2.3999999999999998E-3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9.7999999999999997E-3</v>
      </c>
      <c r="D918" s="103">
        <v>5.1999999999999998E-3</v>
      </c>
      <c r="E918" s="103">
        <v>4.0000000000000001E-3</v>
      </c>
      <c r="F918" s="103">
        <v>2.8999999999999998E-3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1.01E-2</v>
      </c>
      <c r="D919" s="103">
        <v>5.1999999999999998E-3</v>
      </c>
      <c r="E919" s="103">
        <v>4.3E-3</v>
      </c>
      <c r="F919" s="103">
        <v>3.0000000000000001E-3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1.18E-2</v>
      </c>
      <c r="D920" s="103">
        <v>6.1999999999999998E-3</v>
      </c>
      <c r="E920" s="103">
        <v>6.6E-3</v>
      </c>
      <c r="F920" s="103">
        <v>3.0999999999999999E-3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7.1000000000000004E-3</v>
      </c>
      <c r="D926" s="103">
        <v>4.1000000000000003E-3</v>
      </c>
      <c r="E926" s="103">
        <v>2.8999999999999998E-3</v>
      </c>
      <c r="F926" s="103">
        <v>2.5000000000000001E-3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6.0000000000000001E-3</v>
      </c>
      <c r="D927" s="103">
        <v>4.3E-3</v>
      </c>
      <c r="E927" s="103">
        <v>2.5000000000000001E-3</v>
      </c>
      <c r="F927" s="103">
        <v>2.5000000000000001E-3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7.1000000000000004E-3</v>
      </c>
      <c r="D928" s="103">
        <v>4.1999999999999997E-3</v>
      </c>
      <c r="E928" s="103">
        <v>2.8999999999999998E-3</v>
      </c>
      <c r="F928" s="103">
        <v>2.3999999999999998E-3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6.7999999999999996E-3</v>
      </c>
      <c r="D929" s="103">
        <v>4.1999999999999997E-3</v>
      </c>
      <c r="E929" s="103">
        <v>2.5999999999999999E-3</v>
      </c>
      <c r="F929" s="103">
        <v>2.3999999999999998E-3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7.6E-3</v>
      </c>
      <c r="D930" s="103">
        <v>3.8999999999999998E-3</v>
      </c>
      <c r="E930" s="103">
        <v>4.0000000000000001E-3</v>
      </c>
      <c r="F930" s="103">
        <v>2.2000000000000001E-3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6.3E-3</v>
      </c>
      <c r="D931" s="103">
        <v>3.8999999999999998E-3</v>
      </c>
      <c r="E931" s="103">
        <v>2.3999999999999998E-3</v>
      </c>
      <c r="F931" s="103">
        <v>2.2000000000000001E-3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6.4999999999999997E-3</v>
      </c>
      <c r="D932" s="103">
        <v>4.0000000000000001E-3</v>
      </c>
      <c r="E932" s="103">
        <v>2.5000000000000001E-3</v>
      </c>
      <c r="F932" s="103">
        <v>2.3999999999999998E-3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6.4999999999999997E-3</v>
      </c>
      <c r="D933" s="103">
        <v>4.1000000000000003E-3</v>
      </c>
      <c r="E933" s="103">
        <v>2.3E-3</v>
      </c>
      <c r="F933" s="103">
        <v>2.5999999999999999E-3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6.7999999999999996E-3</v>
      </c>
      <c r="D934" s="103">
        <v>4.3E-3</v>
      </c>
      <c r="E934" s="103">
        <v>2.5000000000000001E-3</v>
      </c>
      <c r="F934" s="103">
        <v>2.3999999999999998E-3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6.7000000000000002E-3</v>
      </c>
      <c r="D935" s="103">
        <v>4.0000000000000001E-3</v>
      </c>
      <c r="E935" s="103">
        <v>2.3999999999999998E-3</v>
      </c>
      <c r="F935" s="103">
        <v>2.5999999999999999E-3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7.1999999999999998E-3</v>
      </c>
      <c r="D936" s="103">
        <v>4.1000000000000003E-3</v>
      </c>
      <c r="E936" s="103">
        <v>2.7000000000000001E-3</v>
      </c>
      <c r="F936" s="103">
        <v>2.8E-3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7.1000000000000004E-3</v>
      </c>
      <c r="D937" s="103">
        <v>4.1999999999999997E-3</v>
      </c>
      <c r="E937" s="103">
        <v>2.8E-3</v>
      </c>
      <c r="F937" s="103">
        <v>2.7000000000000001E-3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7.1000000000000004E-3</v>
      </c>
      <c r="D938" s="103">
        <v>4.1999999999999997E-3</v>
      </c>
      <c r="E938" s="103">
        <v>2.5999999999999999E-3</v>
      </c>
      <c r="F938" s="103">
        <v>2.8999999999999998E-3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4.1000000000000003E-3</v>
      </c>
      <c r="D944" s="103">
        <v>3.3E-3</v>
      </c>
      <c r="E944" s="103">
        <v>6.9999999999999999E-4</v>
      </c>
      <c r="F944" s="103">
        <v>1.5E-3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4.0000000000000001E-3</v>
      </c>
      <c r="D945" s="103">
        <v>3.3E-3</v>
      </c>
      <c r="E945" s="103">
        <v>5.0000000000000001E-4</v>
      </c>
      <c r="F945" s="103">
        <v>1.5E-3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4.4999999999999997E-3</v>
      </c>
      <c r="D946" s="103">
        <v>3.3999999999999998E-3</v>
      </c>
      <c r="E946" s="103">
        <v>2.3E-3</v>
      </c>
      <c r="F946" s="103">
        <v>1.5E-3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4.1000000000000003E-3</v>
      </c>
      <c r="D947" s="103">
        <v>3.3E-3</v>
      </c>
      <c r="E947" s="103">
        <v>5.9999999999999995E-4</v>
      </c>
      <c r="F947" s="103">
        <v>1.6000000000000001E-3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4.1000000000000003E-3</v>
      </c>
      <c r="D948" s="103">
        <v>3.2000000000000002E-3</v>
      </c>
      <c r="E948" s="103">
        <v>5.0000000000000001E-4</v>
      </c>
      <c r="F948" s="103">
        <v>1.6999999999999999E-3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5.0000000000000001E-3</v>
      </c>
      <c r="D949" s="103">
        <v>3.0999999999999999E-3</v>
      </c>
      <c r="E949" s="103">
        <v>2E-3</v>
      </c>
      <c r="F949" s="103">
        <v>1.5E-3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3.7000000000000002E-3</v>
      </c>
      <c r="D950" s="103">
        <v>3.0000000000000001E-3</v>
      </c>
      <c r="E950" s="103">
        <v>4.0000000000000002E-4</v>
      </c>
      <c r="F950" s="103">
        <v>1.4E-3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4.1000000000000003E-3</v>
      </c>
      <c r="D951" s="103">
        <v>3.3E-3</v>
      </c>
      <c r="E951" s="103">
        <v>5.0000000000000001E-4</v>
      </c>
      <c r="F951" s="103">
        <v>1.6999999999999999E-3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4.4000000000000003E-3</v>
      </c>
      <c r="D952" s="103">
        <v>3.5000000000000001E-3</v>
      </c>
      <c r="E952" s="103">
        <v>5.0000000000000001E-4</v>
      </c>
      <c r="F952" s="103">
        <v>1.9E-3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4.4000000000000003E-3</v>
      </c>
      <c r="D953" s="103">
        <v>3.5999999999999999E-3</v>
      </c>
      <c r="E953" s="103">
        <v>5.0000000000000001E-4</v>
      </c>
      <c r="F953" s="103">
        <v>1.8E-3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4.4999999999999997E-3</v>
      </c>
      <c r="D954" s="103">
        <v>3.5999999999999999E-3</v>
      </c>
      <c r="E954" s="103">
        <v>5.0000000000000001E-4</v>
      </c>
      <c r="F954" s="103">
        <v>2E-3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4.4999999999999997E-3</v>
      </c>
      <c r="D955" s="103">
        <v>3.3999999999999998E-3</v>
      </c>
      <c r="E955" s="103">
        <v>5.9999999999999995E-4</v>
      </c>
      <c r="F955" s="103">
        <v>2.2000000000000001E-3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4.4000000000000003E-3</v>
      </c>
      <c r="D956" s="103">
        <v>3.3999999999999998E-3</v>
      </c>
      <c r="E956" s="103">
        <v>5.0000000000000001E-4</v>
      </c>
      <c r="F956" s="103">
        <v>2.0999999999999999E-3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0.2172</v>
      </c>
      <c r="D962" s="103">
        <v>0.1237</v>
      </c>
      <c r="E962" s="103">
        <v>6.0299999999999999E-2</v>
      </c>
      <c r="F962" s="103">
        <v>8.8599999999999998E-2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0.216</v>
      </c>
      <c r="D963" s="103">
        <v>0.1186</v>
      </c>
      <c r="E963" s="103">
        <v>6.3100000000000003E-2</v>
      </c>
      <c r="F963" s="103">
        <v>8.6999999999999994E-2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0.20949999999999999</v>
      </c>
      <c r="D964" s="103">
        <v>0.1174</v>
      </c>
      <c r="E964" s="103">
        <v>5.7799999999999997E-2</v>
      </c>
      <c r="F964" s="103">
        <v>8.3599999999999994E-2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0.21110000000000001</v>
      </c>
      <c r="D965" s="103">
        <v>0.1153</v>
      </c>
      <c r="E965" s="103">
        <v>6.3700000000000007E-2</v>
      </c>
      <c r="F965" s="103">
        <v>8.1799999999999998E-2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0.20469999999999999</v>
      </c>
      <c r="D966" s="103">
        <v>0.1149</v>
      </c>
      <c r="E966" s="103">
        <v>5.7500000000000002E-2</v>
      </c>
      <c r="F966" s="103">
        <v>8.0699999999999994E-2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0.2092</v>
      </c>
      <c r="D967" s="103">
        <v>0.11559999999999999</v>
      </c>
      <c r="E967" s="103">
        <v>6.25E-2</v>
      </c>
      <c r="F967" s="103">
        <v>8.1299999999999997E-2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0.2046</v>
      </c>
      <c r="D968" s="103">
        <v>0.11550000000000001</v>
      </c>
      <c r="E968" s="103">
        <v>5.8200000000000002E-2</v>
      </c>
      <c r="F968" s="103">
        <v>8.0600000000000005E-2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0.20860000000000001</v>
      </c>
      <c r="D969" s="103">
        <v>0.1168</v>
      </c>
      <c r="E969" s="103">
        <v>6.1400000000000003E-2</v>
      </c>
      <c r="F969" s="103">
        <v>8.1000000000000003E-2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0.20169999999999999</v>
      </c>
      <c r="D970" s="103">
        <v>0.115</v>
      </c>
      <c r="E970" s="103">
        <v>5.5899999999999998E-2</v>
      </c>
      <c r="F970" s="103">
        <v>7.8399999999999997E-2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0.1981</v>
      </c>
      <c r="D971" s="103">
        <v>0.1163</v>
      </c>
      <c r="E971" s="103">
        <v>4.9200000000000001E-2</v>
      </c>
      <c r="F971" s="103">
        <v>7.8399999999999997E-2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0.20250000000000001</v>
      </c>
      <c r="D972" s="103">
        <v>0.1173</v>
      </c>
      <c r="E972" s="103">
        <v>5.4399999999999997E-2</v>
      </c>
      <c r="F972" s="103">
        <v>7.8100000000000003E-2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0.20399999999999999</v>
      </c>
      <c r="D973" s="103">
        <v>0.1179</v>
      </c>
      <c r="E973" s="103">
        <v>5.67E-2</v>
      </c>
      <c r="F973" s="103">
        <v>7.6700000000000004E-2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0.20280000000000001</v>
      </c>
      <c r="D974" s="103">
        <v>0.1198</v>
      </c>
      <c r="E974" s="103">
        <v>5.1900000000000002E-2</v>
      </c>
      <c r="F974" s="103">
        <v>7.85E-2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0.7491000000000001</v>
      </c>
      <c r="D980" s="103">
        <f t="shared" si="34"/>
        <v>0.85859999999999992</v>
      </c>
      <c r="E980" s="103">
        <f t="shared" si="34"/>
        <v>0.92259999999999998</v>
      </c>
      <c r="F980" s="103">
        <f t="shared" si="34"/>
        <v>0.9024000000000002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0.75529999999999997</v>
      </c>
      <c r="D981" s="103">
        <f t="shared" si="34"/>
        <v>0.86349999999999993</v>
      </c>
      <c r="E981" s="103">
        <f t="shared" si="34"/>
        <v>0.92600000000000005</v>
      </c>
      <c r="F981" s="103">
        <f t="shared" si="34"/>
        <v>0.90420000000000023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0.75670000000000004</v>
      </c>
      <c r="D982" s="103">
        <f t="shared" si="34"/>
        <v>0.86460000000000004</v>
      </c>
      <c r="E982" s="103">
        <f t="shared" si="34"/>
        <v>0.92510000000000003</v>
      </c>
      <c r="F982" s="103">
        <f t="shared" si="34"/>
        <v>0.90780000000000016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0.75639999999999996</v>
      </c>
      <c r="D983" s="103">
        <f t="shared" si="34"/>
        <v>0.86650000000000005</v>
      </c>
      <c r="E983" s="103">
        <f t="shared" si="34"/>
        <v>0.92179999999999995</v>
      </c>
      <c r="F983" s="103">
        <f t="shared" si="34"/>
        <v>0.90990000000000004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0.76300000000000001</v>
      </c>
      <c r="D984" s="103">
        <f t="shared" si="34"/>
        <v>0.86749999999999994</v>
      </c>
      <c r="E984" s="103">
        <f t="shared" si="34"/>
        <v>0.92800000000000005</v>
      </c>
      <c r="F984" s="103">
        <f t="shared" si="34"/>
        <v>0.91110000000000002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0.75800000000000001</v>
      </c>
      <c r="D985" s="103">
        <f t="shared" si="34"/>
        <v>0.86669999999999991</v>
      </c>
      <c r="E985" s="103">
        <f t="shared" si="34"/>
        <v>0.92230000000000012</v>
      </c>
      <c r="F985" s="103">
        <f t="shared" si="34"/>
        <v>0.91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0.76339999999999997</v>
      </c>
      <c r="D986" s="103">
        <f t="shared" si="34"/>
        <v>0.8667999999999999</v>
      </c>
      <c r="E986" s="103">
        <f t="shared" si="34"/>
        <v>0.92830000000000013</v>
      </c>
      <c r="F986" s="103">
        <f t="shared" si="34"/>
        <v>0.9104000000000001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0.75960000000000005</v>
      </c>
      <c r="D987" s="103">
        <f t="shared" si="34"/>
        <v>0.8649</v>
      </c>
      <c r="E987" s="103">
        <f t="shared" si="34"/>
        <v>0.92570000000000008</v>
      </c>
      <c r="F987" s="103">
        <f t="shared" si="34"/>
        <v>0.90939999999999988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0.76510000000000011</v>
      </c>
      <c r="D988" s="103">
        <f t="shared" si="34"/>
        <v>0.8660000000000001</v>
      </c>
      <c r="E988" s="103">
        <f t="shared" si="34"/>
        <v>0.93070000000000008</v>
      </c>
      <c r="F988" s="103">
        <f t="shared" si="34"/>
        <v>0.91179999999999994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0.76910000000000012</v>
      </c>
      <c r="D989" s="103">
        <f t="shared" si="34"/>
        <v>0.86509999999999998</v>
      </c>
      <c r="E989" s="103">
        <f t="shared" si="34"/>
        <v>0.93780000000000008</v>
      </c>
      <c r="F989" s="103">
        <f t="shared" si="34"/>
        <v>0.91199999999999992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0.76280000000000003</v>
      </c>
      <c r="D990" s="103">
        <f t="shared" si="34"/>
        <v>0.86399999999999999</v>
      </c>
      <c r="E990" s="103">
        <f t="shared" si="34"/>
        <v>0.93059999999999998</v>
      </c>
      <c r="F990" s="103">
        <f t="shared" si="34"/>
        <v>0.91139999999999999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0.76090000000000013</v>
      </c>
      <c r="D991" s="103">
        <f t="shared" si="34"/>
        <v>0.86360000000000003</v>
      </c>
      <c r="E991" s="103">
        <f t="shared" si="34"/>
        <v>0.92720000000000002</v>
      </c>
      <c r="F991" s="103">
        <f t="shared" si="34"/>
        <v>0.91259999999999997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0.76050000000000006</v>
      </c>
      <c r="D992" s="103">
        <f t="shared" si="34"/>
        <v>0.86070000000000002</v>
      </c>
      <c r="E992" s="103">
        <f t="shared" si="34"/>
        <v>0.9302999999999999</v>
      </c>
      <c r="F992" s="103">
        <f t="shared" si="34"/>
        <v>0.91059999999999997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2022-12-22T20:23:14Z</dcterms:modified>
</cp:coreProperties>
</file>