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29" i="1"/>
  <c r="C117" i="1"/>
  <c r="C115" i="1"/>
  <c r="D57" i="1"/>
  <c r="C57" i="1" s="1"/>
  <c r="D56" i="1"/>
  <c r="C56" i="1" s="1"/>
  <c r="D55" i="1"/>
  <c r="C55" i="1" s="1"/>
  <c r="D54" i="1"/>
  <c r="C54" i="1" s="1"/>
  <c r="B18" i="1"/>
  <c r="I95" i="1"/>
  <c r="I99" i="1"/>
  <c r="I103" i="1"/>
  <c r="I100" i="1"/>
  <c r="I104" i="1"/>
  <c r="I108" i="1"/>
  <c r="C113" i="1"/>
  <c r="I97" i="1"/>
  <c r="I105" i="1"/>
  <c r="I109" i="1"/>
  <c r="I98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B772" i="1"/>
  <c r="C102" i="1"/>
  <c r="C112" i="1"/>
  <c r="C118" i="1"/>
  <c r="C114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391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D405" i="1"/>
  <c r="I403" i="1" l="1"/>
  <c r="G403" i="1"/>
  <c r="E401" i="1"/>
  <c r="E395" i="1"/>
  <c r="E403" i="1"/>
  <c r="C403" i="1"/>
  <c r="I138" i="1"/>
  <c r="C135" i="1"/>
  <c r="I136" i="1"/>
  <c r="H20" i="1"/>
  <c r="H17" i="1"/>
  <c r="H19" i="1"/>
  <c r="H16" i="1"/>
  <c r="H22" i="1"/>
  <c r="H21" i="1"/>
  <c r="H18" i="1"/>
  <c r="C100" i="1"/>
  <c r="I135" i="1" l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<sst xmlns="http://schemas.openxmlformats.org/spreadsheetml/2006/main" count="692" uniqueCount="532">
  <si>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</si>
  <si>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</si>
  <si>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</si>
  <si>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</si>
  <si>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</si>
  <si>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</si>
  <si>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</si>
  <si>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</si>
  <si>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</si>
  <si>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</si>
  <si>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</si>
  <si>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</si>
  <si>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</si>
  <si>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</si>
  <si>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</si>
  <si>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</si>
  <si>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</si>
  <si>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</si>
  <si>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</si>
  <si>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</si>
  <si>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</si>
  <si>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</si>
  <si>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</si>
  <si>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</si>
  <si>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</si>
  <si>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</si>
  <si>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</si>
  <si>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</si>
  <si>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</si>
  <si>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</si>
  <si>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</si>
  <si>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</si>
  <si>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</si>
  <si>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</si>
  <si>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</si>
  <si>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</si>
  <si>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</si>
  <si>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</si>
  <si>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</si>
  <si>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</si>
  <si>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</si>
  <si>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</si>
  <si>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</si>
  <si>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</si>
  <si>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</si>
  <si>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</si>
  <si>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</si>
  <si>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</si>
  <si>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</si>
  <si>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</si>
  <si>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</si>
  <si>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</si>
  <si>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</si>
  <si>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</si>
  <si>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</si>
  <si>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</si>
  <si>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</si>
  <si>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</si>
  <si>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</si>
  <si>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</si>
  <si>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</si>
  <si>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</si>
  <si>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</si>
  <si>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</si>
  <si>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</si>
  <si>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</si>
  <si>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</si>
  <si>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</si>
  <si>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</si>
  <si>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</si>
  <si>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</si>
  <si>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</si>
  <si>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</si>
  <si>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</si>
  <si>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</si>
  <si>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</si>
  <si>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</si>
  <si>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</si>
  <si>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</si>
  <si>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</si>
  <si>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</si>
  <si>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</si>
  <si>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</si>
  <si>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</si>
  <si>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</si>
  <si>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</si>
  <si>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</si>
  <si>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</si>
  <si>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</si>
  <si>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</si>
  <si>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</si>
  <si>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</si>
  <si>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</si>
  <si>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</si>
  <si>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</si>
  <si>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</si>
  <si>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</si>
  <si>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</si>
  <si>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</si>
  <si>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</si>
  <si>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</si>
  <si>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</si>
  <si>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</si>
  <si>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</si>
  <si>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</si>
  <si>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</si>
  <si>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</si>
  <si>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</si>
  <si>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</si>
  <si>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</si>
  <si>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</si>
  <si>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</si>
  <si>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</si>
  <si>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</si>
  <si>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</si>
  <si>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</si>
  <si>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</si>
  <si>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</si>
  <si>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</si>
  <si>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</si>
  <si>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</si>
  <si>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</si>
  <si>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</si>
  <si>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</si>
  <si>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</si>
  <si>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</si>
  <si>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</si>
  <si>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</si>
  <si>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</si>
  <si>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</si>
  <si>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</si>
  <si>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</si>
  <si>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</si>
  <si>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</si>
  <si>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</si>
  <si>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</si>
  <si>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</si>
  <si>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</si>
  <si>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</si>
  <si>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</si>
  <si>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</si>
  <si>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</si>
  <si>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</si>
  <si>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</si>
  <si>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</si>
  <si>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</si>
  <si>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</si>
  <si>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</si>
  <si>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</si>
  <si>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</si>
  <si>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</si>
  <si>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</si>
  <si>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</si>
  <si>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</si>
  <si>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</si>
  <si>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</si>
  <si>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</si>
  <si>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</si>
  <si>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</si>
  <si>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</si>
  <si>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</si>
  <si>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</si>
  <si>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</si>
  <si>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</si>
  <si>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</si>
  <si>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</si>
  <si>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</si>
  <si>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</si>
  <si>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</si>
  <si>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</si>
  <si>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</si>
  <si>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</si>
  <si>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</si>
  <si>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</si>
  <si>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</si>
  <si>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</si>
  <si>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</si>
  <si>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</si>
  <si>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</si>
  <si>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</si>
  <si>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</si>
  <si>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</si>
  <si>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</si>
  <si>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</si>
  <si>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</si>
  <si>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</si>
  <si>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</si>
  <si>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</si>
  <si>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</si>
  <si>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</si>
  <si>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</si>
  <si>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</si>
  <si>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</si>
  <si>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</si>
  <si>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</si>
  <si>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</si>
  <si>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</si>
  <si>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</si>
  <si>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</si>
  <si>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</si>
  <si>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</si>
  <si>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</si>
  <si>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</si>
  <si>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</si>
  <si>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</si>
  <si>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</si>
  <si>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</si>
  <si>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</si>
  <si>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</si>
  <si>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</si>
  <si>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</si>
  <si>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</si>
  <si>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</si>
  <si>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</si>
  <si>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</si>
  <si>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</si>
  <si>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</si>
  <si>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</si>
  <si>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</si>
  <si>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</si>
  <si>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</si>
  <si>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</si>
  <si>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</si>
  <si>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</si>
  <si>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</si>
  <si>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</si>
  <si>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</si>
  <si>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</si>
  <si>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</si>
  <si>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</si>
  <si>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</si>
  <si>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</si>
  <si>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</si>
  <si>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</si>
  <si>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</si>
  <si>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</si>
  <si>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</si>
  <si>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</si>
  <si>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</si>
  <si>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</si>
  <si>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</si>
  <si>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</si>
  <si>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</si>
  <si>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</si>
  <si>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</si>
  <si>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</si>
  <si>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</si>
  <si>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</si>
  <si>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</si>
  <si>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</si>
  <si>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</si>
  <si>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</si>
  <si>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</si>
  <si>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</si>
  <si>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</si>
  <si>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</si>
  <si>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</si>
  <si>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</si>
  <si>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</si>
  <si>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</si>
  <si>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</si>
  <si>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</si>
  <si>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</si>
  <si>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</si>
  <si>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</si>
  <si>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</si>
  <si>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</si>
  <si>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</si>
  <si>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</si>
  <si>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</si>
  <si>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</si>
  <si>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</si>
  <si>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</si>
  <si>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</si>
  <si>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</si>
  <si>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</si>
  <si>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</si>
  <si>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</si>
  <si>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</si>
  <si>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</si>
  <si>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</si>
  <si>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</si>
  <si>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</si>
  <si>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</si>
  <si>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</si>
  <si>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</si>
  <si>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</si>
  <si>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</si>
  <si>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</si>
  <si>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</si>
  <si>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</si>
  <si>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</si>
  <si>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</si>
  <si>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</si>
  <si>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</si>
  <si>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</si>
  <si>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</si>
  <si>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</si>
  <si>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</si>
  <si>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</si>
  <si>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</si>
  <si>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</si>
  <si>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</si>
  <si>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</si>
  <si>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</si>
  <si>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</si>
  <si>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</si>
  <si>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</si>
  <si>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</si>
  <si>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</si>
  <si>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</si>
  <si>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</si>
  <si>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</si>
  <si>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</si>
  <si>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</si>
  <si>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</si>
  <si>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</si>
  <si>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</si>
  <si>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</si>
  <si>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</si>
  <si>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</si>
  <si>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</si>
  <si>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</si>
  <si>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</si>
  <si>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</si>
  <si>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</si>
  <si>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</si>
  <si>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</si>
  <si>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</si>
  <si>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</si>
  <si>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</si>
  <si>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</si>
  <si>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</si>
  <si>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</si>
  <si>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</si>
  <si>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</si>
  <si>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</si>
  <si>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</si>
  <si>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</si>
  <si>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</si>
  <si>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</si>
  <si>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</si>
  <si>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</si>
  <si>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</si>
  <si>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</si>
  <si>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</si>
  <si>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</si>
  <si>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</si>
  <si>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</si>
  <si>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</si>
  <si>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</si>
  <si>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</si>
  <si>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</si>
  <si>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</si>
  <si>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</si>
  <si>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</si>
  <si>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</si>
  <si>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</si>
  <si>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</si>
  <si>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</si>
  <si>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</si>
  <si>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</si>
  <si>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</si>
  <si>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</si>
  <si>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</si>
  <si>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</si>
  <si>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</si>
  <si>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</si>
  <si>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</si>
  <si>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</si>
  <si>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</si>
  <si>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</si>
  <si>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</si>
  <si>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</si>
  <si>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</si>
  <si>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</si>
  <si>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</si>
  <si>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</si>
  <si>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</si>
  <si>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</si>
  <si>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</si>
  <si>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</si>
  <si>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</si>
  <si>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</si>
  <si>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</si>
  <si>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</si>
  <si>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</si>
  <si>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</si>
  <si>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</si>
  <si>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</si>
  <si>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</si>
  <si>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</si>
  <si>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</si>
  <si>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</si>
  <si>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</si>
  <si>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</si>
  <si>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</si>
  <si>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</si>
  <si>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</si>
  <si>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</si>
  <si>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</si>
  <si>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</si>
  <si>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</si>
  <si>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</si>
  <si>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</si>
  <si>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</si>
  <si>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</si>
  <si>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</si>
  <si>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</si>
  <si>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</si>
  <si>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</si>
  <si>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</si>
  <si>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</si>
  <si>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</si>
  <si>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</si>
  <si>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</si>
  <si>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</si>
  <si>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</si>
  <si>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</si>
  <si>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</si>
  <si>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</si>
  <si>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</si>
  <si>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</si>
  <si>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</si>
  <si>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</si>
  <si>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</si>
  <si>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</si>
  <si>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</si>
  <si>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</si>
  <si>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</si>
  <si>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</si>
  <si>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</si>
  <si>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</si>
  <si>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</si>
  <si>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</si>
  <si>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</si>
  <si>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</si>
  <si>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</si>
  <si>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</si>
  <si>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</si>
  <si>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</si>
  <si>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</si>
  <si>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</si>
  <si>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</si>
  <si>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</si>
  <si>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</si>
  <si>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</si>
  <si>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</si>
  <si>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</si>
  <si>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</si>
  <si>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</si>
  <si>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</si>
  <si>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</si>
  <si>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</si>
  <si>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</si>
  <si>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</si>
  <si>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</si>
  <si>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</si>
  <si>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</si>
  <si>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</si>
  <si>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</si>
  <si>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</si>
  <si>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</si>
  <si>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</si>
  <si>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</si>
  <si>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</si>
  <si>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</si>
  <si>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</si>
  <si>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</si>
  <si>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</si>
  <si>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</si>
  <si>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</si>
  <si>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</si>
  <si>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</si>
  <si>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</si>
  <si>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</si>
  <si>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</si>
  <si>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</si>
  <si>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</si>
  <si>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</si>
  <si>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</si>
  <si>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</si>
  <si>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</si>
  <si>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</si>
  <si>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</si>
  <si>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</si>
  <si>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</si>
  <si>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</si>
  <si>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</si>
  <si>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</si>
  <si>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</si>
  <si>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</si>
  <si>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</si>
  <si>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</si>
  <si>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</si>
  <si>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</si>
  <si>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</si>
  <si>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</si>
  <si>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</si>
  <si>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01:04 PM</t>
  </si>
  <si>
    <t>Entidad: Coahuila de Zaragoza (Coah)</t>
  </si>
  <si>
    <t>Gobernador:</t>
  </si>
  <si>
    <t>Lic. Miguel Ángel Riquelme Solís</t>
  </si>
  <si>
    <t>01/12/2017 al 30/11/2023</t>
  </si>
  <si>
    <t>Medio Bajo</t>
  </si>
  <si>
    <t>Muy 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</si>
  <si>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</si>
  <si>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</si>
  <si>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</si>
  <si>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</si>
  <si>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</si>
  <si>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</si>
  <si>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</si>
  <si>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</si>
  <si>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</si>
  <si>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</si>
  <si>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</si>
  <si>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</si>
  <si>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</si>
  <si>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</si>
  <si>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650 a 699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</si>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</sst>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-5.2055446600277992E-2</c:v>
                </c:pt>
                <c:pt idx="1">
                  <c:v>-7.2202123675876029E-2</c:v>
                </c:pt>
                <c:pt idx="2">
                  <c:v>-2.4449246939202956E-2</c:v>
                </c:pt>
                <c:pt idx="3">
                  <c:v>-5.8253520947974383E-2</c:v>
                </c:pt>
                <c:pt idx="4">
                  <c:v>-9.5069720799456706E-2</c:v>
                </c:pt>
                <c:pt idx="5">
                  <c:v>-7.6106424976357764E-2</c:v>
                </c:pt>
                <c:pt idx="6">
                  <c:v>-6.5302398497051856E-2</c:v>
                </c:pt>
                <c:pt idx="7">
                  <c:v>-6.1415233851875826E-2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5.2863408163394833E-2</c:v>
                </c:pt>
                <c:pt idx="1">
                  <c:v>8.2542508425522187E-2</c:v>
                </c:pt>
                <c:pt idx="2">
                  <c:v>2.6212418362878197E-2</c:v>
                </c:pt>
                <c:pt idx="3">
                  <c:v>5.9396916671426846E-2</c:v>
                </c:pt>
                <c:pt idx="4">
                  <c:v>8.9098548461826507E-2</c:v>
                </c:pt>
                <c:pt idx="5">
                  <c:v>6.9513255520224429E-2</c:v>
                </c:pt>
                <c:pt idx="6">
                  <c:v>6.382356861326377E-2</c:v>
                </c:pt>
                <c:pt idx="7">
                  <c:v>5.1695259493389691E-2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12378368"/>
        <c:axId val="309064768"/>
      </c:barChart>
      <c:catAx>
        <c:axId val="312378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906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06476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378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9.7000000000000003E-3</c:v>
                </c:pt>
                <c:pt idx="1">
                  <c:v>9.7999999999999997E-3</c:v>
                </c:pt>
                <c:pt idx="2">
                  <c:v>8.8000000000000005E-3</c:v>
                </c:pt>
                <c:pt idx="3">
                  <c:v>8.8999999999999999E-3</c:v>
                </c:pt>
                <c:pt idx="4">
                  <c:v>8.8999999999999999E-3</c:v>
                </c:pt>
                <c:pt idx="5">
                  <c:v>9.5999999999999992E-3</c:v>
                </c:pt>
                <c:pt idx="6">
                  <c:v>9.9000000000000008E-3</c:v>
                </c:pt>
                <c:pt idx="7">
                  <c:v>1.03E-2</c:v>
                </c:pt>
                <c:pt idx="8">
                  <c:v>1.0999999999999999E-2</c:v>
                </c:pt>
                <c:pt idx="9">
                  <c:v>1.11E-2</c:v>
                </c:pt>
                <c:pt idx="10">
                  <c:v>1.2E-2</c:v>
                </c:pt>
                <c:pt idx="11">
                  <c:v>1.2500000000000001E-2</c:v>
                </c:pt>
                <c:pt idx="12">
                  <c:v>1.52E-2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3.7000000000000002E-3</c:v>
                </c:pt>
                <c:pt idx="1">
                  <c:v>3.7000000000000002E-3</c:v>
                </c:pt>
                <c:pt idx="2">
                  <c:v>3.7000000000000002E-3</c:v>
                </c:pt>
                <c:pt idx="3">
                  <c:v>3.8E-3</c:v>
                </c:pt>
                <c:pt idx="4">
                  <c:v>3.8E-3</c:v>
                </c:pt>
                <c:pt idx="5">
                  <c:v>4.1999999999999997E-3</c:v>
                </c:pt>
                <c:pt idx="6">
                  <c:v>4.3E-3</c:v>
                </c:pt>
                <c:pt idx="7">
                  <c:v>4.4000000000000003E-3</c:v>
                </c:pt>
                <c:pt idx="8">
                  <c:v>4.7000000000000002E-3</c:v>
                </c:pt>
                <c:pt idx="9">
                  <c:v>4.7000000000000002E-3</c:v>
                </c:pt>
                <c:pt idx="10">
                  <c:v>4.7999999999999996E-3</c:v>
                </c:pt>
                <c:pt idx="11">
                  <c:v>4.7999999999999996E-3</c:v>
                </c:pt>
                <c:pt idx="12">
                  <c:v>7.1999999999999998E-3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6.4000000000000003E-3</c:v>
                </c:pt>
                <c:pt idx="1">
                  <c:v>5.4000000000000003E-3</c:v>
                </c:pt>
                <c:pt idx="2">
                  <c:v>3.8E-3</c:v>
                </c:pt>
                <c:pt idx="3">
                  <c:v>4.0000000000000001E-3</c:v>
                </c:pt>
                <c:pt idx="4">
                  <c:v>3.8999999999999998E-3</c:v>
                </c:pt>
                <c:pt idx="5">
                  <c:v>4.1000000000000003E-3</c:v>
                </c:pt>
                <c:pt idx="6">
                  <c:v>4.3E-3</c:v>
                </c:pt>
                <c:pt idx="7">
                  <c:v>4.5999999999999999E-3</c:v>
                </c:pt>
                <c:pt idx="8">
                  <c:v>4.7999999999999996E-3</c:v>
                </c:pt>
                <c:pt idx="9">
                  <c:v>5.1000000000000004E-3</c:v>
                </c:pt>
                <c:pt idx="10">
                  <c:v>5.7000000000000002E-3</c:v>
                </c:pt>
                <c:pt idx="11">
                  <c:v>6.3E-3</c:v>
                </c:pt>
                <c:pt idx="12">
                  <c:v>9.1000000000000004E-3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3.8999999999999998E-3</c:v>
                </c:pt>
                <c:pt idx="1">
                  <c:v>3.8999999999999998E-3</c:v>
                </c:pt>
                <c:pt idx="2">
                  <c:v>3.8E-3</c:v>
                </c:pt>
                <c:pt idx="3">
                  <c:v>3.3999999999999998E-3</c:v>
                </c:pt>
                <c:pt idx="4">
                  <c:v>3.5000000000000001E-3</c:v>
                </c:pt>
                <c:pt idx="5">
                  <c:v>4.0000000000000001E-3</c:v>
                </c:pt>
                <c:pt idx="6">
                  <c:v>4.1000000000000003E-3</c:v>
                </c:pt>
                <c:pt idx="7">
                  <c:v>4.3E-3</c:v>
                </c:pt>
                <c:pt idx="8">
                  <c:v>4.7000000000000002E-3</c:v>
                </c:pt>
                <c:pt idx="9">
                  <c:v>4.1999999999999997E-3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61312"/>
        <c:axId val="310000960"/>
      </c:lineChart>
      <c:catAx>
        <c:axId val="2644613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0000960"/>
        <c:crosses val="autoZero"/>
        <c:auto val="1"/>
        <c:lblAlgn val="ctr"/>
        <c:lblOffset val="100"/>
        <c:noMultiLvlLbl val="0"/>
      </c:catAx>
      <c:valAx>
        <c:axId val="310000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4613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8.6E-3</c:v>
                </c:pt>
                <c:pt idx="1">
                  <c:v>8.9999999999999993E-3</c:v>
                </c:pt>
                <c:pt idx="2">
                  <c:v>8.5000000000000006E-3</c:v>
                </c:pt>
                <c:pt idx="3">
                  <c:v>8.3999999999999995E-3</c:v>
                </c:pt>
                <c:pt idx="4">
                  <c:v>8.3000000000000001E-3</c:v>
                </c:pt>
                <c:pt idx="5">
                  <c:v>8.0999999999999996E-3</c:v>
                </c:pt>
                <c:pt idx="6">
                  <c:v>8.6E-3</c:v>
                </c:pt>
                <c:pt idx="7">
                  <c:v>8.6E-3</c:v>
                </c:pt>
                <c:pt idx="8">
                  <c:v>8.6999999999999994E-3</c:v>
                </c:pt>
                <c:pt idx="9">
                  <c:v>8.8000000000000005E-3</c:v>
                </c:pt>
                <c:pt idx="10">
                  <c:v>9.4999999999999998E-3</c:v>
                </c:pt>
                <c:pt idx="11">
                  <c:v>9.5999999999999992E-3</c:v>
                </c:pt>
                <c:pt idx="12">
                  <c:v>9.1000000000000004E-3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4.7000000000000002E-3</c:v>
                </c:pt>
                <c:pt idx="1">
                  <c:v>5.0000000000000001E-3</c:v>
                </c:pt>
                <c:pt idx="2">
                  <c:v>4.7999999999999996E-3</c:v>
                </c:pt>
                <c:pt idx="3">
                  <c:v>5.0000000000000001E-3</c:v>
                </c:pt>
                <c:pt idx="4">
                  <c:v>4.7000000000000002E-3</c:v>
                </c:pt>
                <c:pt idx="5">
                  <c:v>4.5999999999999999E-3</c:v>
                </c:pt>
                <c:pt idx="6">
                  <c:v>4.8999999999999998E-3</c:v>
                </c:pt>
                <c:pt idx="7">
                  <c:v>4.8999999999999998E-3</c:v>
                </c:pt>
                <c:pt idx="8">
                  <c:v>5.0000000000000001E-3</c:v>
                </c:pt>
                <c:pt idx="9">
                  <c:v>4.8999999999999998E-3</c:v>
                </c:pt>
                <c:pt idx="10">
                  <c:v>5.3E-3</c:v>
                </c:pt>
                <c:pt idx="11">
                  <c:v>5.4000000000000003E-3</c:v>
                </c:pt>
                <c:pt idx="12">
                  <c:v>5.4000000000000003E-3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4.8999999999999998E-3</c:v>
                </c:pt>
                <c:pt idx="2">
                  <c:v>3.3999999999999998E-3</c:v>
                </c:pt>
                <c:pt idx="3">
                  <c:v>3.2000000000000002E-3</c:v>
                </c:pt>
                <c:pt idx="4">
                  <c:v>3.3E-3</c:v>
                </c:pt>
                <c:pt idx="5">
                  <c:v>3.2000000000000002E-3</c:v>
                </c:pt>
                <c:pt idx="6">
                  <c:v>3.3E-3</c:v>
                </c:pt>
                <c:pt idx="7">
                  <c:v>3.3E-3</c:v>
                </c:pt>
                <c:pt idx="8">
                  <c:v>3.3E-3</c:v>
                </c:pt>
                <c:pt idx="9">
                  <c:v>3.0999999999999999E-3</c:v>
                </c:pt>
                <c:pt idx="10">
                  <c:v>3.7000000000000002E-3</c:v>
                </c:pt>
                <c:pt idx="11">
                  <c:v>4.0000000000000001E-3</c:v>
                </c:pt>
                <c:pt idx="12">
                  <c:v>3.0999999999999999E-3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4.1000000000000003E-3</c:v>
                </c:pt>
                <c:pt idx="2">
                  <c:v>3.8999999999999998E-3</c:v>
                </c:pt>
                <c:pt idx="3">
                  <c:v>3.7000000000000002E-3</c:v>
                </c:pt>
                <c:pt idx="4">
                  <c:v>3.5000000000000001E-3</c:v>
                </c:pt>
                <c:pt idx="5">
                  <c:v>3.8E-3</c:v>
                </c:pt>
                <c:pt idx="6">
                  <c:v>4.0000000000000001E-3</c:v>
                </c:pt>
                <c:pt idx="7">
                  <c:v>4.1999999999999997E-3</c:v>
                </c:pt>
                <c:pt idx="8">
                  <c:v>3.8999999999999998E-3</c:v>
                </c:pt>
                <c:pt idx="9">
                  <c:v>4.3E-3</c:v>
                </c:pt>
                <c:pt idx="10">
                  <c:v>4.4000000000000003E-3</c:v>
                </c:pt>
                <c:pt idx="11">
                  <c:v>4.4999999999999997E-3</c:v>
                </c:pt>
                <c:pt idx="12">
                  <c:v>4.7000000000000002E-3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64160"/>
        <c:axId val="310396608"/>
      </c:lineChart>
      <c:catAx>
        <c:axId val="2383641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0396608"/>
        <c:crosses val="autoZero"/>
        <c:auto val="1"/>
        <c:lblAlgn val="ctr"/>
        <c:lblOffset val="100"/>
        <c:noMultiLvlLbl val="0"/>
      </c:catAx>
      <c:valAx>
        <c:axId val="310396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364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4.4999999999999997E-3</c:v>
                </c:pt>
                <c:pt idx="2">
                  <c:v>5.0000000000000001E-3</c:v>
                </c:pt>
                <c:pt idx="3">
                  <c:v>4.7999999999999996E-3</c:v>
                </c:pt>
                <c:pt idx="4">
                  <c:v>4.5999999999999999E-3</c:v>
                </c:pt>
                <c:pt idx="5">
                  <c:v>4.4999999999999997E-3</c:v>
                </c:pt>
                <c:pt idx="6">
                  <c:v>4.1999999999999997E-3</c:v>
                </c:pt>
                <c:pt idx="7">
                  <c:v>5.1000000000000004E-3</c:v>
                </c:pt>
                <c:pt idx="8">
                  <c:v>5.4000000000000003E-3</c:v>
                </c:pt>
                <c:pt idx="9">
                  <c:v>5.4999999999999997E-3</c:v>
                </c:pt>
                <c:pt idx="10">
                  <c:v>5.8999999999999999E-3</c:v>
                </c:pt>
                <c:pt idx="11">
                  <c:v>5.8999999999999999E-3</c:v>
                </c:pt>
                <c:pt idx="12">
                  <c:v>5.8999999999999999E-3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3.0000000000000001E-3</c:v>
                </c:pt>
                <c:pt idx="2">
                  <c:v>3.3E-3</c:v>
                </c:pt>
                <c:pt idx="3">
                  <c:v>3.3E-3</c:v>
                </c:pt>
                <c:pt idx="4">
                  <c:v>3.2000000000000002E-3</c:v>
                </c:pt>
                <c:pt idx="5">
                  <c:v>3.0000000000000001E-3</c:v>
                </c:pt>
                <c:pt idx="6">
                  <c:v>3.0000000000000001E-3</c:v>
                </c:pt>
                <c:pt idx="7">
                  <c:v>3.8E-3</c:v>
                </c:pt>
                <c:pt idx="8">
                  <c:v>4.1000000000000003E-3</c:v>
                </c:pt>
                <c:pt idx="9">
                  <c:v>4.0000000000000001E-3</c:v>
                </c:pt>
                <c:pt idx="10">
                  <c:v>4.4000000000000003E-3</c:v>
                </c:pt>
                <c:pt idx="11">
                  <c:v>4.1999999999999997E-3</c:v>
                </c:pt>
                <c:pt idx="12">
                  <c:v>4.3E-3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1E-3</c:v>
                </c:pt>
                <c:pt idx="1">
                  <c:v>1E-3</c:v>
                </c:pt>
                <c:pt idx="2">
                  <c:v>3.0000000000000001E-3</c:v>
                </c:pt>
                <c:pt idx="3">
                  <c:v>8.9999999999999998E-4</c:v>
                </c:pt>
                <c:pt idx="4">
                  <c:v>6.9999999999999999E-4</c:v>
                </c:pt>
                <c:pt idx="5">
                  <c:v>8.0000000000000004E-4</c:v>
                </c:pt>
                <c:pt idx="6">
                  <c:v>5.0000000000000001E-4</c:v>
                </c:pt>
                <c:pt idx="7">
                  <c:v>6.9999999999999999E-4</c:v>
                </c:pt>
                <c:pt idx="8">
                  <c:v>8.0000000000000004E-4</c:v>
                </c:pt>
                <c:pt idx="9">
                  <c:v>6.9999999999999999E-4</c:v>
                </c:pt>
                <c:pt idx="10">
                  <c:v>8.0000000000000004E-4</c:v>
                </c:pt>
                <c:pt idx="11">
                  <c:v>8.9999999999999998E-4</c:v>
                </c:pt>
                <c:pt idx="12">
                  <c:v>8.0000000000000004E-4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2.3E-3</c:v>
                </c:pt>
                <c:pt idx="1">
                  <c:v>2.3E-3</c:v>
                </c:pt>
                <c:pt idx="2">
                  <c:v>2.2000000000000001E-3</c:v>
                </c:pt>
                <c:pt idx="3">
                  <c:v>2.3999999999999998E-3</c:v>
                </c:pt>
                <c:pt idx="4">
                  <c:v>2.3999999999999998E-3</c:v>
                </c:pt>
                <c:pt idx="5">
                  <c:v>2.3E-3</c:v>
                </c:pt>
                <c:pt idx="6">
                  <c:v>2.3E-3</c:v>
                </c:pt>
                <c:pt idx="7">
                  <c:v>2.7000000000000001E-3</c:v>
                </c:pt>
                <c:pt idx="8">
                  <c:v>2.8E-3</c:v>
                </c:pt>
                <c:pt idx="9">
                  <c:v>2.8E-3</c:v>
                </c:pt>
                <c:pt idx="10">
                  <c:v>3.0999999999999999E-3</c:v>
                </c:pt>
                <c:pt idx="11">
                  <c:v>3.3E-3</c:v>
                </c:pt>
                <c:pt idx="12">
                  <c:v>3.3999999999999998E-3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51872"/>
        <c:axId val="310398912"/>
      </c:lineChart>
      <c:catAx>
        <c:axId val="263951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0398912"/>
        <c:crosses val="autoZero"/>
        <c:auto val="1"/>
        <c:lblAlgn val="ctr"/>
        <c:lblOffset val="100"/>
        <c:noMultiLvlLbl val="0"/>
      </c:catAx>
      <c:valAx>
        <c:axId val="310398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51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0.32350000000000001</c:v>
                </c:pt>
                <c:pt idx="1">
                  <c:v>0.3231</c:v>
                </c:pt>
                <c:pt idx="2">
                  <c:v>0.3085</c:v>
                </c:pt>
                <c:pt idx="3">
                  <c:v>0.30649999999999999</c:v>
                </c:pt>
                <c:pt idx="4">
                  <c:v>0.30080000000000001</c:v>
                </c:pt>
                <c:pt idx="5">
                  <c:v>0.30449999999999999</c:v>
                </c:pt>
                <c:pt idx="6">
                  <c:v>0.29949999999999999</c:v>
                </c:pt>
                <c:pt idx="7">
                  <c:v>0.30320000000000003</c:v>
                </c:pt>
                <c:pt idx="8">
                  <c:v>0.29609999999999997</c:v>
                </c:pt>
                <c:pt idx="9">
                  <c:v>0.2913</c:v>
                </c:pt>
                <c:pt idx="10">
                  <c:v>0.29480000000000001</c:v>
                </c:pt>
                <c:pt idx="11">
                  <c:v>0.30059999999999998</c:v>
                </c:pt>
                <c:pt idx="12">
                  <c:v>0.29949999999999999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0.19139999999999999</c:v>
                </c:pt>
                <c:pt idx="1">
                  <c:v>0.18379999999999999</c:v>
                </c:pt>
                <c:pt idx="2">
                  <c:v>0.1812</c:v>
                </c:pt>
                <c:pt idx="3">
                  <c:v>0.1767</c:v>
                </c:pt>
                <c:pt idx="4">
                  <c:v>0.17660000000000001</c:v>
                </c:pt>
                <c:pt idx="5">
                  <c:v>0.17780000000000001</c:v>
                </c:pt>
                <c:pt idx="6">
                  <c:v>0.17749999999999999</c:v>
                </c:pt>
                <c:pt idx="7">
                  <c:v>0.17829999999999999</c:v>
                </c:pt>
                <c:pt idx="8">
                  <c:v>0.17660000000000001</c:v>
                </c:pt>
                <c:pt idx="9">
                  <c:v>0.17810000000000001</c:v>
                </c:pt>
                <c:pt idx="10">
                  <c:v>0.17910000000000001</c:v>
                </c:pt>
                <c:pt idx="11">
                  <c:v>0.1832</c:v>
                </c:pt>
                <c:pt idx="12">
                  <c:v>0.18490000000000001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0.1047</c:v>
                </c:pt>
                <c:pt idx="1">
                  <c:v>0.10879999999999999</c:v>
                </c:pt>
                <c:pt idx="2">
                  <c:v>9.5399999999999999E-2</c:v>
                </c:pt>
                <c:pt idx="3">
                  <c:v>9.9699999999999997E-2</c:v>
                </c:pt>
                <c:pt idx="4">
                  <c:v>9.3100000000000002E-2</c:v>
                </c:pt>
                <c:pt idx="5">
                  <c:v>9.6600000000000005E-2</c:v>
                </c:pt>
                <c:pt idx="6">
                  <c:v>9.1399999999999995E-2</c:v>
                </c:pt>
                <c:pt idx="7">
                  <c:v>9.4600000000000004E-2</c:v>
                </c:pt>
                <c:pt idx="8">
                  <c:v>8.6599999999999996E-2</c:v>
                </c:pt>
                <c:pt idx="9">
                  <c:v>7.7700000000000005E-2</c:v>
                </c:pt>
                <c:pt idx="10">
                  <c:v>8.2400000000000001E-2</c:v>
                </c:pt>
                <c:pt idx="11">
                  <c:v>8.77E-2</c:v>
                </c:pt>
                <c:pt idx="12">
                  <c:v>8.2699999999999996E-2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0.1079</c:v>
                </c:pt>
                <c:pt idx="1">
                  <c:v>0.10589999999999999</c:v>
                </c:pt>
                <c:pt idx="2">
                  <c:v>0.1007</c:v>
                </c:pt>
                <c:pt idx="3">
                  <c:v>9.8100000000000007E-2</c:v>
                </c:pt>
                <c:pt idx="4">
                  <c:v>9.7500000000000003E-2</c:v>
                </c:pt>
                <c:pt idx="5">
                  <c:v>9.8400000000000001E-2</c:v>
                </c:pt>
                <c:pt idx="6">
                  <c:v>9.7900000000000001E-2</c:v>
                </c:pt>
                <c:pt idx="7">
                  <c:v>9.8799999999999999E-2</c:v>
                </c:pt>
                <c:pt idx="8">
                  <c:v>9.7100000000000006E-2</c:v>
                </c:pt>
                <c:pt idx="9">
                  <c:v>9.7299999999999998E-2</c:v>
                </c:pt>
                <c:pt idx="10">
                  <c:v>9.6000000000000002E-2</c:v>
                </c:pt>
                <c:pt idx="11">
                  <c:v>9.5100000000000004E-2</c:v>
                </c:pt>
                <c:pt idx="12">
                  <c:v>9.8100000000000007E-2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53920"/>
        <c:axId val="310401216"/>
      </c:lineChart>
      <c:catAx>
        <c:axId val="263953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0401216"/>
        <c:crosses val="autoZero"/>
        <c:auto val="1"/>
        <c:lblAlgn val="ctr"/>
        <c:lblOffset val="100"/>
        <c:noMultiLvlLbl val="0"/>
      </c:catAx>
      <c:valAx>
        <c:axId val="310401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53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0.63949999999999996</c:v>
                </c:pt>
                <c:pt idx="1">
                  <c:v>0.63650000000000007</c:v>
                </c:pt>
                <c:pt idx="2">
                  <c:v>0.65490000000000004</c:v>
                </c:pt>
                <c:pt idx="3">
                  <c:v>0.65869999999999995</c:v>
                </c:pt>
                <c:pt idx="4">
                  <c:v>0.66409999999999991</c:v>
                </c:pt>
                <c:pt idx="5">
                  <c:v>0.6593</c:v>
                </c:pt>
                <c:pt idx="6">
                  <c:v>0.6633</c:v>
                </c:pt>
                <c:pt idx="7">
                  <c:v>0.65820000000000001</c:v>
                </c:pt>
                <c:pt idx="8">
                  <c:v>0.65910000000000002</c:v>
                </c:pt>
                <c:pt idx="9">
                  <c:v>0.66949999999999998</c:v>
                </c:pt>
                <c:pt idx="10">
                  <c:v>0.65890000000000004</c:v>
                </c:pt>
                <c:pt idx="11">
                  <c:v>0.65569999999999995</c:v>
                </c:pt>
                <c:pt idx="12">
                  <c:v>0.65710000000000002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0.79239999999999988</c:v>
                </c:pt>
                <c:pt idx="1">
                  <c:v>0.79989999999999994</c:v>
                </c:pt>
                <c:pt idx="2">
                  <c:v>0.80239999999999989</c:v>
                </c:pt>
                <c:pt idx="3">
                  <c:v>0.80630000000000002</c:v>
                </c:pt>
                <c:pt idx="4">
                  <c:v>0.80669999999999997</c:v>
                </c:pt>
                <c:pt idx="5">
                  <c:v>0.80539999999999989</c:v>
                </c:pt>
                <c:pt idx="6">
                  <c:v>0.8054</c:v>
                </c:pt>
                <c:pt idx="7">
                  <c:v>0.80330000000000001</c:v>
                </c:pt>
                <c:pt idx="8">
                  <c:v>0.8044</c:v>
                </c:pt>
                <c:pt idx="9">
                  <c:v>0.80279999999999996</c:v>
                </c:pt>
                <c:pt idx="10">
                  <c:v>0.80100000000000005</c:v>
                </c:pt>
                <c:pt idx="11">
                  <c:v>0.79690000000000005</c:v>
                </c:pt>
                <c:pt idx="12">
                  <c:v>0.79270000000000018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0.87530000000000008</c:v>
                </c:pt>
                <c:pt idx="1">
                  <c:v>0.86760000000000004</c:v>
                </c:pt>
                <c:pt idx="2">
                  <c:v>0.8851</c:v>
                </c:pt>
                <c:pt idx="3">
                  <c:v>0.88500000000000001</c:v>
                </c:pt>
                <c:pt idx="4">
                  <c:v>0.89150000000000007</c:v>
                </c:pt>
                <c:pt idx="5">
                  <c:v>0.88659999999999994</c:v>
                </c:pt>
                <c:pt idx="6">
                  <c:v>0.89130000000000009</c:v>
                </c:pt>
                <c:pt idx="7">
                  <c:v>0.88749999999999996</c:v>
                </c:pt>
                <c:pt idx="8">
                  <c:v>0.88969999999999994</c:v>
                </c:pt>
                <c:pt idx="9">
                  <c:v>0.90559999999999996</c:v>
                </c:pt>
                <c:pt idx="10">
                  <c:v>0.89329999999999987</c:v>
                </c:pt>
                <c:pt idx="11">
                  <c:v>0.8901</c:v>
                </c:pt>
                <c:pt idx="12">
                  <c:v>0.89680000000000004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0.87770000000000004</c:v>
                </c:pt>
                <c:pt idx="1">
                  <c:v>0.87980000000000003</c:v>
                </c:pt>
                <c:pt idx="2">
                  <c:v>0.88579999999999992</c:v>
                </c:pt>
                <c:pt idx="3">
                  <c:v>0.88880000000000003</c:v>
                </c:pt>
                <c:pt idx="4">
                  <c:v>0.8892000000000001</c:v>
                </c:pt>
                <c:pt idx="5">
                  <c:v>0.88739999999999997</c:v>
                </c:pt>
                <c:pt idx="6">
                  <c:v>0.88760000000000006</c:v>
                </c:pt>
                <c:pt idx="7">
                  <c:v>0.88580000000000003</c:v>
                </c:pt>
                <c:pt idx="8">
                  <c:v>0.88719999999999999</c:v>
                </c:pt>
                <c:pt idx="9">
                  <c:v>0.88700000000000001</c:v>
                </c:pt>
                <c:pt idx="10">
                  <c:v>0.88700000000000012</c:v>
                </c:pt>
                <c:pt idx="11">
                  <c:v>0.88760000000000017</c:v>
                </c:pt>
                <c:pt idx="12">
                  <c:v>0.88460000000000005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53408"/>
        <c:axId val="313844288"/>
      </c:lineChart>
      <c:catAx>
        <c:axId val="263953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3844288"/>
        <c:crosses val="autoZero"/>
        <c:auto val="1"/>
        <c:lblAlgn val="ctr"/>
        <c:lblOffset val="100"/>
        <c:noMultiLvlLbl val="0"/>
      </c:catAx>
      <c:valAx>
        <c:axId val="313844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53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114.5</c:v>
                </c:pt>
                <c:pt idx="1">
                  <c:v>168.08</c:v>
                </c:pt>
                <c:pt idx="2">
                  <c:v>138.78</c:v>
                </c:pt>
                <c:pt idx="3">
                  <c:v>128.58000000000001</c:v>
                </c:pt>
                <c:pt idx="4">
                  <c:v>170.52</c:v>
                </c:pt>
                <c:pt idx="5">
                  <c:v>139.79</c:v>
                </c:pt>
                <c:pt idx="6">
                  <c:v>132.07</c:v>
                </c:pt>
                <c:pt idx="7">
                  <c:v>164.96</c:v>
                </c:pt>
                <c:pt idx="8">
                  <c:v>136.84</c:v>
                </c:pt>
                <c:pt idx="9">
                  <c:v>163.5</c:v>
                </c:pt>
                <c:pt idx="10">
                  <c:v>117.14</c:v>
                </c:pt>
                <c:pt idx="11">
                  <c:v>107.48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141.22</c:v>
                </c:pt>
                <c:pt idx="1">
                  <c:v>132.16999999999999</c:v>
                </c:pt>
                <c:pt idx="2">
                  <c:v>131.15</c:v>
                </c:pt>
                <c:pt idx="3">
                  <c:v>96.96</c:v>
                </c:pt>
                <c:pt idx="4">
                  <c:v>107.22</c:v>
                </c:pt>
                <c:pt idx="5">
                  <c:v>135.25</c:v>
                </c:pt>
                <c:pt idx="6">
                  <c:v>149.84</c:v>
                </c:pt>
                <c:pt idx="7">
                  <c:v>132.80000000000001</c:v>
                </c:pt>
                <c:pt idx="8">
                  <c:v>128</c:v>
                </c:pt>
                <c:pt idx="9">
                  <c:v>148.69</c:v>
                </c:pt>
                <c:pt idx="10">
                  <c:v>116.31</c:v>
                </c:pt>
                <c:pt idx="11">
                  <c:v>120.15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122.57</c:v>
                </c:pt>
                <c:pt idx="1">
                  <c:v>129.82</c:v>
                </c:pt>
                <c:pt idx="2">
                  <c:v>143.63999999999999</c:v>
                </c:pt>
                <c:pt idx="3">
                  <c:v>172.97</c:v>
                </c:pt>
                <c:pt idx="4">
                  <c:v>154.22</c:v>
                </c:pt>
                <c:pt idx="5">
                  <c:v>152.82</c:v>
                </c:pt>
                <c:pt idx="6">
                  <c:v>176.59</c:v>
                </c:pt>
                <c:pt idx="7">
                  <c:v>148.63</c:v>
                </c:pt>
                <c:pt idx="8">
                  <c:v>182.6</c:v>
                </c:pt>
                <c:pt idx="9">
                  <c:v>146.82</c:v>
                </c:pt>
                <c:pt idx="10">
                  <c:v>129.72</c:v>
                </c:pt>
                <c:pt idx="11">
                  <c:v>120.63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156.1</c:v>
                </c:pt>
                <c:pt idx="1">
                  <c:v>149.33000000000001</c:v>
                </c:pt>
                <c:pt idx="2">
                  <c:v>207.8</c:v>
                </c:pt>
                <c:pt idx="3">
                  <c:v>168.43</c:v>
                </c:pt>
                <c:pt idx="4">
                  <c:v>181.2</c:v>
                </c:pt>
                <c:pt idx="5">
                  <c:v>219.43</c:v>
                </c:pt>
                <c:pt idx="6">
                  <c:v>160.58000000000001</c:v>
                </c:pt>
                <c:pt idx="7">
                  <c:v>161.09</c:v>
                </c:pt>
                <c:pt idx="8">
                  <c:v>198.43</c:v>
                </c:pt>
                <c:pt idx="9">
                  <c:v>146.5</c:v>
                </c:pt>
                <c:pt idx="10">
                  <c:v>146.88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59552"/>
        <c:axId val="313846592"/>
      </c:lineChart>
      <c:catAx>
        <c:axId val="26395955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3846592"/>
        <c:crosses val="autoZero"/>
        <c:auto val="1"/>
        <c:lblAlgn val="ctr"/>
        <c:lblOffset val="100"/>
        <c:noMultiLvlLbl val="0"/>
      </c:catAx>
      <c:valAx>
        <c:axId val="313846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595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37.21</c:v>
                </c:pt>
                <c:pt idx="1">
                  <c:v>54.63</c:v>
                </c:pt>
                <c:pt idx="2">
                  <c:v>44.24</c:v>
                </c:pt>
                <c:pt idx="3">
                  <c:v>43.16</c:v>
                </c:pt>
                <c:pt idx="4">
                  <c:v>55.26</c:v>
                </c:pt>
                <c:pt idx="5">
                  <c:v>44.52</c:v>
                </c:pt>
                <c:pt idx="6">
                  <c:v>43.19</c:v>
                </c:pt>
                <c:pt idx="7">
                  <c:v>49.42</c:v>
                </c:pt>
                <c:pt idx="8">
                  <c:v>41.98</c:v>
                </c:pt>
                <c:pt idx="9">
                  <c:v>49.73</c:v>
                </c:pt>
                <c:pt idx="10">
                  <c:v>38.36</c:v>
                </c:pt>
                <c:pt idx="11">
                  <c:v>35.53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42.58</c:v>
                </c:pt>
                <c:pt idx="1">
                  <c:v>39.69</c:v>
                </c:pt>
                <c:pt idx="2">
                  <c:v>38.58</c:v>
                </c:pt>
                <c:pt idx="3">
                  <c:v>27.87</c:v>
                </c:pt>
                <c:pt idx="4">
                  <c:v>33.49</c:v>
                </c:pt>
                <c:pt idx="5">
                  <c:v>41.5</c:v>
                </c:pt>
                <c:pt idx="6">
                  <c:v>51.64</c:v>
                </c:pt>
                <c:pt idx="7">
                  <c:v>45.25</c:v>
                </c:pt>
                <c:pt idx="8">
                  <c:v>43.98</c:v>
                </c:pt>
                <c:pt idx="9">
                  <c:v>48.75</c:v>
                </c:pt>
                <c:pt idx="10">
                  <c:v>33.65</c:v>
                </c:pt>
                <c:pt idx="11">
                  <c:v>38.99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37.340000000000003</c:v>
                </c:pt>
                <c:pt idx="1">
                  <c:v>42.14</c:v>
                </c:pt>
                <c:pt idx="2">
                  <c:v>44.17</c:v>
                </c:pt>
                <c:pt idx="3">
                  <c:v>53.74</c:v>
                </c:pt>
                <c:pt idx="4">
                  <c:v>47.22</c:v>
                </c:pt>
                <c:pt idx="5">
                  <c:v>48.11</c:v>
                </c:pt>
                <c:pt idx="6">
                  <c:v>57.87</c:v>
                </c:pt>
                <c:pt idx="7">
                  <c:v>50.43</c:v>
                </c:pt>
                <c:pt idx="8">
                  <c:v>61.84</c:v>
                </c:pt>
                <c:pt idx="9">
                  <c:v>50.4</c:v>
                </c:pt>
                <c:pt idx="10">
                  <c:v>42.58</c:v>
                </c:pt>
                <c:pt idx="11">
                  <c:v>40.39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49.92</c:v>
                </c:pt>
                <c:pt idx="1">
                  <c:v>48.4</c:v>
                </c:pt>
                <c:pt idx="2">
                  <c:v>65.37</c:v>
                </c:pt>
                <c:pt idx="3">
                  <c:v>47.13</c:v>
                </c:pt>
                <c:pt idx="4">
                  <c:v>54.85</c:v>
                </c:pt>
                <c:pt idx="5">
                  <c:v>64.61</c:v>
                </c:pt>
                <c:pt idx="6">
                  <c:v>46.14</c:v>
                </c:pt>
                <c:pt idx="7">
                  <c:v>50.18</c:v>
                </c:pt>
                <c:pt idx="8">
                  <c:v>60.32</c:v>
                </c:pt>
                <c:pt idx="9">
                  <c:v>48.37</c:v>
                </c:pt>
                <c:pt idx="10">
                  <c:v>45.41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58528"/>
        <c:axId val="313848896"/>
      </c:lineChart>
      <c:catAx>
        <c:axId val="26395852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3848896"/>
        <c:crosses val="autoZero"/>
        <c:auto val="1"/>
        <c:lblAlgn val="ctr"/>
        <c:lblOffset val="100"/>
        <c:noMultiLvlLbl val="0"/>
      </c:catAx>
      <c:valAx>
        <c:axId val="313848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58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22.59</c:v>
                </c:pt>
                <c:pt idx="1">
                  <c:v>35.53</c:v>
                </c:pt>
                <c:pt idx="2">
                  <c:v>29.33</c:v>
                </c:pt>
                <c:pt idx="3">
                  <c:v>27.81</c:v>
                </c:pt>
                <c:pt idx="4">
                  <c:v>39.53</c:v>
                </c:pt>
                <c:pt idx="5">
                  <c:v>32.54</c:v>
                </c:pt>
                <c:pt idx="6">
                  <c:v>30.83</c:v>
                </c:pt>
                <c:pt idx="7">
                  <c:v>41.76</c:v>
                </c:pt>
                <c:pt idx="8">
                  <c:v>31.97</c:v>
                </c:pt>
                <c:pt idx="9">
                  <c:v>34.799999999999997</c:v>
                </c:pt>
                <c:pt idx="10">
                  <c:v>23.2</c:v>
                </c:pt>
                <c:pt idx="11">
                  <c:v>21.86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25.93</c:v>
                </c:pt>
                <c:pt idx="1">
                  <c:v>27.62</c:v>
                </c:pt>
                <c:pt idx="2">
                  <c:v>28.03</c:v>
                </c:pt>
                <c:pt idx="3">
                  <c:v>17.350000000000001</c:v>
                </c:pt>
                <c:pt idx="4">
                  <c:v>22.82</c:v>
                </c:pt>
                <c:pt idx="5">
                  <c:v>31.62</c:v>
                </c:pt>
                <c:pt idx="6">
                  <c:v>31.43</c:v>
                </c:pt>
                <c:pt idx="7">
                  <c:v>28.54</c:v>
                </c:pt>
                <c:pt idx="8">
                  <c:v>26.31</c:v>
                </c:pt>
                <c:pt idx="9">
                  <c:v>34.89</c:v>
                </c:pt>
                <c:pt idx="10">
                  <c:v>26.31</c:v>
                </c:pt>
                <c:pt idx="11">
                  <c:v>24.6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23.07</c:v>
                </c:pt>
                <c:pt idx="1">
                  <c:v>26.6</c:v>
                </c:pt>
                <c:pt idx="2">
                  <c:v>32.1</c:v>
                </c:pt>
                <c:pt idx="3">
                  <c:v>43.6</c:v>
                </c:pt>
                <c:pt idx="4">
                  <c:v>37.340000000000003</c:v>
                </c:pt>
                <c:pt idx="5">
                  <c:v>35.21</c:v>
                </c:pt>
                <c:pt idx="6">
                  <c:v>39.909999999999997</c:v>
                </c:pt>
                <c:pt idx="7">
                  <c:v>31.43</c:v>
                </c:pt>
                <c:pt idx="8">
                  <c:v>39.090000000000003</c:v>
                </c:pt>
                <c:pt idx="9">
                  <c:v>29.84</c:v>
                </c:pt>
                <c:pt idx="10">
                  <c:v>25.74</c:v>
                </c:pt>
                <c:pt idx="11">
                  <c:v>25.11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26.22</c:v>
                </c:pt>
                <c:pt idx="1">
                  <c:v>24.95</c:v>
                </c:pt>
                <c:pt idx="2">
                  <c:v>44.43</c:v>
                </c:pt>
                <c:pt idx="3">
                  <c:v>37.15</c:v>
                </c:pt>
                <c:pt idx="4">
                  <c:v>41.44</c:v>
                </c:pt>
                <c:pt idx="5">
                  <c:v>50.75</c:v>
                </c:pt>
                <c:pt idx="6">
                  <c:v>34.19</c:v>
                </c:pt>
                <c:pt idx="7">
                  <c:v>32.729999999999997</c:v>
                </c:pt>
                <c:pt idx="8">
                  <c:v>39.85</c:v>
                </c:pt>
                <c:pt idx="9">
                  <c:v>26.92</c:v>
                </c:pt>
                <c:pt idx="10">
                  <c:v>28.09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60576"/>
        <c:axId val="313851200"/>
      </c:lineChart>
      <c:catAx>
        <c:axId val="2639605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3851200"/>
        <c:crosses val="autoZero"/>
        <c:auto val="1"/>
        <c:lblAlgn val="ctr"/>
        <c:lblOffset val="100"/>
        <c:noMultiLvlLbl val="0"/>
      </c:catAx>
      <c:valAx>
        <c:axId val="313851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605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2.4500000000000002</c:v>
                </c:pt>
                <c:pt idx="1">
                  <c:v>3.18</c:v>
                </c:pt>
                <c:pt idx="2">
                  <c:v>2.96</c:v>
                </c:pt>
                <c:pt idx="3">
                  <c:v>2.99</c:v>
                </c:pt>
                <c:pt idx="4">
                  <c:v>3.34</c:v>
                </c:pt>
                <c:pt idx="5">
                  <c:v>2.2599999999999998</c:v>
                </c:pt>
                <c:pt idx="6">
                  <c:v>2.2599999999999998</c:v>
                </c:pt>
                <c:pt idx="7">
                  <c:v>4.1900000000000004</c:v>
                </c:pt>
                <c:pt idx="8">
                  <c:v>3.59</c:v>
                </c:pt>
                <c:pt idx="9">
                  <c:v>3.72</c:v>
                </c:pt>
                <c:pt idx="10">
                  <c:v>2.89</c:v>
                </c:pt>
                <c:pt idx="11">
                  <c:v>1.94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2.54</c:v>
                </c:pt>
                <c:pt idx="1">
                  <c:v>3.02</c:v>
                </c:pt>
                <c:pt idx="2">
                  <c:v>3.53</c:v>
                </c:pt>
                <c:pt idx="3">
                  <c:v>2.73</c:v>
                </c:pt>
                <c:pt idx="4">
                  <c:v>2.2599999999999998</c:v>
                </c:pt>
                <c:pt idx="5">
                  <c:v>2.83</c:v>
                </c:pt>
                <c:pt idx="6">
                  <c:v>3.53</c:v>
                </c:pt>
                <c:pt idx="7">
                  <c:v>2.48</c:v>
                </c:pt>
                <c:pt idx="8">
                  <c:v>3.43</c:v>
                </c:pt>
                <c:pt idx="9">
                  <c:v>4.04</c:v>
                </c:pt>
                <c:pt idx="10">
                  <c:v>3.37</c:v>
                </c:pt>
                <c:pt idx="11">
                  <c:v>2.83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3.18</c:v>
                </c:pt>
                <c:pt idx="1">
                  <c:v>5.21</c:v>
                </c:pt>
                <c:pt idx="2">
                  <c:v>4.51</c:v>
                </c:pt>
                <c:pt idx="3">
                  <c:v>5.4</c:v>
                </c:pt>
                <c:pt idx="4">
                  <c:v>5.31</c:v>
                </c:pt>
                <c:pt idx="5">
                  <c:v>4.8600000000000003</c:v>
                </c:pt>
                <c:pt idx="6">
                  <c:v>5.05</c:v>
                </c:pt>
                <c:pt idx="7">
                  <c:v>4.13</c:v>
                </c:pt>
                <c:pt idx="8">
                  <c:v>5.85</c:v>
                </c:pt>
                <c:pt idx="9">
                  <c:v>4.93</c:v>
                </c:pt>
                <c:pt idx="10">
                  <c:v>4.6399999999999997</c:v>
                </c:pt>
                <c:pt idx="11">
                  <c:v>3.11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3.05</c:v>
                </c:pt>
                <c:pt idx="1">
                  <c:v>5.24</c:v>
                </c:pt>
                <c:pt idx="2">
                  <c:v>6.8</c:v>
                </c:pt>
                <c:pt idx="3">
                  <c:v>5.75</c:v>
                </c:pt>
                <c:pt idx="4">
                  <c:v>6.9</c:v>
                </c:pt>
                <c:pt idx="5">
                  <c:v>8.5500000000000007</c:v>
                </c:pt>
                <c:pt idx="6">
                  <c:v>4.6399999999999997</c:v>
                </c:pt>
                <c:pt idx="7">
                  <c:v>5.12</c:v>
                </c:pt>
                <c:pt idx="8">
                  <c:v>6.64</c:v>
                </c:pt>
                <c:pt idx="9">
                  <c:v>4.99</c:v>
                </c:pt>
                <c:pt idx="10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61600"/>
        <c:axId val="314255040"/>
      </c:lineChart>
      <c:catAx>
        <c:axId val="2639616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4255040"/>
        <c:crosses val="autoZero"/>
        <c:auto val="1"/>
        <c:lblAlgn val="ctr"/>
        <c:lblOffset val="100"/>
        <c:noMultiLvlLbl val="0"/>
      </c:catAx>
      <c:valAx>
        <c:axId val="314255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616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0.06</c:v>
                </c:pt>
                <c:pt idx="1">
                  <c:v>0.25</c:v>
                </c:pt>
                <c:pt idx="2">
                  <c:v>0.16</c:v>
                </c:pt>
                <c:pt idx="3">
                  <c:v>0.19</c:v>
                </c:pt>
                <c:pt idx="4">
                  <c:v>0.1</c:v>
                </c:pt>
                <c:pt idx="5">
                  <c:v>0.13</c:v>
                </c:pt>
                <c:pt idx="6">
                  <c:v>0.16</c:v>
                </c:pt>
                <c:pt idx="7">
                  <c:v>0.1</c:v>
                </c:pt>
                <c:pt idx="8">
                  <c:v>0.06</c:v>
                </c:pt>
                <c:pt idx="9">
                  <c:v>0.03</c:v>
                </c:pt>
                <c:pt idx="10">
                  <c:v>0.1</c:v>
                </c:pt>
                <c:pt idx="11">
                  <c:v>0.03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0.16</c:v>
                </c:pt>
                <c:pt idx="3">
                  <c:v>0.03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0.13</c:v>
                </c:pt>
                <c:pt idx="8">
                  <c:v>0.16</c:v>
                </c:pt>
                <c:pt idx="9">
                  <c:v>0.06</c:v>
                </c:pt>
                <c:pt idx="10">
                  <c:v>0.03</c:v>
                </c:pt>
                <c:pt idx="11">
                  <c:v>0.03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0.1</c:v>
                </c:pt>
                <c:pt idx="1">
                  <c:v>0.13</c:v>
                </c:pt>
                <c:pt idx="2">
                  <c:v>0.16</c:v>
                </c:pt>
                <c:pt idx="3">
                  <c:v>0.16</c:v>
                </c:pt>
                <c:pt idx="4">
                  <c:v>0.13</c:v>
                </c:pt>
                <c:pt idx="5">
                  <c:v>0.25</c:v>
                </c:pt>
                <c:pt idx="6">
                  <c:v>0.22</c:v>
                </c:pt>
                <c:pt idx="7">
                  <c:v>0.16</c:v>
                </c:pt>
                <c:pt idx="8">
                  <c:v>0</c:v>
                </c:pt>
                <c:pt idx="9">
                  <c:v>0.06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0.06</c:v>
                </c:pt>
                <c:pt idx="1">
                  <c:v>0.16</c:v>
                </c:pt>
                <c:pt idx="2">
                  <c:v>0.13</c:v>
                </c:pt>
                <c:pt idx="3">
                  <c:v>0.16</c:v>
                </c:pt>
                <c:pt idx="4">
                  <c:v>0.13</c:v>
                </c:pt>
                <c:pt idx="5">
                  <c:v>0.16</c:v>
                </c:pt>
                <c:pt idx="6">
                  <c:v>0.1</c:v>
                </c:pt>
                <c:pt idx="7">
                  <c:v>0.06</c:v>
                </c:pt>
                <c:pt idx="8">
                  <c:v>0.03</c:v>
                </c:pt>
                <c:pt idx="9">
                  <c:v>0.16</c:v>
                </c:pt>
                <c:pt idx="10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74912"/>
        <c:axId val="314257344"/>
      </c:lineChart>
      <c:catAx>
        <c:axId val="2639749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4257344"/>
        <c:crosses val="autoZero"/>
        <c:auto val="1"/>
        <c:lblAlgn val="ctr"/>
        <c:lblOffset val="100"/>
        <c:noMultiLvlLbl val="0"/>
      </c:catAx>
      <c:valAx>
        <c:axId val="314257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74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0.23695002633110673</c:v>
                </c:pt>
                <c:pt idx="1">
                  <c:v>0.51088444801685196</c:v>
                </c:pt>
                <c:pt idx="2">
                  <c:v>0.12520413536960559</c:v>
                </c:pt>
                <c:pt idx="3">
                  <c:v>5.4367360514426671E-2</c:v>
                </c:pt>
                <c:pt idx="4">
                  <c:v>4.3593225976329718E-2</c:v>
                </c:pt>
                <c:pt idx="5">
                  <c:v>8.99470606169794E-3</c:v>
                </c:pt>
                <c:pt idx="6">
                  <c:v>2.000609772998143E-2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2348160"/>
        <c:axId val="309066496"/>
      </c:barChart>
      <c:catAx>
        <c:axId val="312348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9066496"/>
        <c:crosses val="autoZero"/>
        <c:auto val="1"/>
        <c:lblAlgn val="ctr"/>
        <c:lblOffset val="100"/>
        <c:noMultiLvlLbl val="0"/>
      </c:catAx>
      <c:valAx>
        <c:axId val="30906649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34816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11</c:v>
                </c:pt>
                <c:pt idx="1">
                  <c:v>16.489999999999998</c:v>
                </c:pt>
                <c:pt idx="2">
                  <c:v>13.41</c:v>
                </c:pt>
                <c:pt idx="3">
                  <c:v>12.49</c:v>
                </c:pt>
                <c:pt idx="4">
                  <c:v>19.510000000000002</c:v>
                </c:pt>
                <c:pt idx="5">
                  <c:v>17.510000000000002</c:v>
                </c:pt>
                <c:pt idx="6">
                  <c:v>13.7</c:v>
                </c:pt>
                <c:pt idx="7">
                  <c:v>18.18</c:v>
                </c:pt>
                <c:pt idx="8">
                  <c:v>13.63</c:v>
                </c:pt>
                <c:pt idx="9">
                  <c:v>17.829999999999998</c:v>
                </c:pt>
                <c:pt idx="10">
                  <c:v>10.74</c:v>
                </c:pt>
                <c:pt idx="11">
                  <c:v>10.65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13.03</c:v>
                </c:pt>
                <c:pt idx="1">
                  <c:v>11.6</c:v>
                </c:pt>
                <c:pt idx="2">
                  <c:v>14.17</c:v>
                </c:pt>
                <c:pt idx="3">
                  <c:v>10.55</c:v>
                </c:pt>
                <c:pt idx="4">
                  <c:v>9.66</c:v>
                </c:pt>
                <c:pt idx="5">
                  <c:v>13.47</c:v>
                </c:pt>
                <c:pt idx="6">
                  <c:v>13.79</c:v>
                </c:pt>
                <c:pt idx="7">
                  <c:v>11.63</c:v>
                </c:pt>
                <c:pt idx="8">
                  <c:v>12.71</c:v>
                </c:pt>
                <c:pt idx="9">
                  <c:v>15.29</c:v>
                </c:pt>
                <c:pt idx="10">
                  <c:v>10.52</c:v>
                </c:pt>
                <c:pt idx="11">
                  <c:v>9.7899999999999991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9.6300000000000008</c:v>
                </c:pt>
                <c:pt idx="1">
                  <c:v>10.07</c:v>
                </c:pt>
                <c:pt idx="2">
                  <c:v>11.22</c:v>
                </c:pt>
                <c:pt idx="3">
                  <c:v>15.67</c:v>
                </c:pt>
                <c:pt idx="4">
                  <c:v>15.98</c:v>
                </c:pt>
                <c:pt idx="5">
                  <c:v>14.68</c:v>
                </c:pt>
                <c:pt idx="6">
                  <c:v>15.76</c:v>
                </c:pt>
                <c:pt idx="7">
                  <c:v>12.87</c:v>
                </c:pt>
                <c:pt idx="8">
                  <c:v>16.21</c:v>
                </c:pt>
                <c:pt idx="9">
                  <c:v>11.15</c:v>
                </c:pt>
                <c:pt idx="10">
                  <c:v>10.77</c:v>
                </c:pt>
                <c:pt idx="11">
                  <c:v>12.33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11.12</c:v>
                </c:pt>
                <c:pt idx="1">
                  <c:v>10.52</c:v>
                </c:pt>
                <c:pt idx="2">
                  <c:v>15.79</c:v>
                </c:pt>
                <c:pt idx="3">
                  <c:v>13.73</c:v>
                </c:pt>
                <c:pt idx="4">
                  <c:v>16.489999999999998</c:v>
                </c:pt>
                <c:pt idx="5">
                  <c:v>18.97</c:v>
                </c:pt>
                <c:pt idx="6">
                  <c:v>14.55</c:v>
                </c:pt>
                <c:pt idx="7">
                  <c:v>13.19</c:v>
                </c:pt>
                <c:pt idx="8">
                  <c:v>16.05</c:v>
                </c:pt>
                <c:pt idx="9">
                  <c:v>12.27</c:v>
                </c:pt>
                <c:pt idx="10">
                  <c:v>11.03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75936"/>
        <c:axId val="314259648"/>
      </c:lineChart>
      <c:catAx>
        <c:axId val="2639759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4259648"/>
        <c:crosses val="autoZero"/>
        <c:auto val="1"/>
        <c:lblAlgn val="ctr"/>
        <c:lblOffset val="100"/>
        <c:noMultiLvlLbl val="0"/>
      </c:catAx>
      <c:valAx>
        <c:axId val="314259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75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0.06</c:v>
                </c:pt>
                <c:pt idx="1">
                  <c:v>0.19</c:v>
                </c:pt>
                <c:pt idx="2">
                  <c:v>0.1</c:v>
                </c:pt>
                <c:pt idx="3">
                  <c:v>0.16</c:v>
                </c:pt>
                <c:pt idx="4">
                  <c:v>0.16</c:v>
                </c:pt>
                <c:pt idx="5">
                  <c:v>0.03</c:v>
                </c:pt>
                <c:pt idx="6">
                  <c:v>0.13</c:v>
                </c:pt>
                <c:pt idx="7">
                  <c:v>0.03</c:v>
                </c:pt>
                <c:pt idx="8">
                  <c:v>0.13</c:v>
                </c:pt>
                <c:pt idx="9">
                  <c:v>0.22</c:v>
                </c:pt>
                <c:pt idx="10">
                  <c:v>0.19</c:v>
                </c:pt>
                <c:pt idx="11">
                  <c:v>0.13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0.13</c:v>
                </c:pt>
                <c:pt idx="1">
                  <c:v>0.13</c:v>
                </c:pt>
                <c:pt idx="2">
                  <c:v>0.22</c:v>
                </c:pt>
                <c:pt idx="3">
                  <c:v>0.06</c:v>
                </c:pt>
                <c:pt idx="4">
                  <c:v>0.16</c:v>
                </c:pt>
                <c:pt idx="5">
                  <c:v>0.06</c:v>
                </c:pt>
                <c:pt idx="6">
                  <c:v>0.25</c:v>
                </c:pt>
                <c:pt idx="7">
                  <c:v>0.13</c:v>
                </c:pt>
                <c:pt idx="8">
                  <c:v>0.22</c:v>
                </c:pt>
                <c:pt idx="9">
                  <c:v>0.06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0.06</c:v>
                </c:pt>
                <c:pt idx="1">
                  <c:v>0.22</c:v>
                </c:pt>
                <c:pt idx="2">
                  <c:v>0.22</c:v>
                </c:pt>
                <c:pt idx="3">
                  <c:v>0.1</c:v>
                </c:pt>
                <c:pt idx="4">
                  <c:v>0.19</c:v>
                </c:pt>
                <c:pt idx="5">
                  <c:v>0.32</c:v>
                </c:pt>
                <c:pt idx="6">
                  <c:v>0.13</c:v>
                </c:pt>
                <c:pt idx="7">
                  <c:v>0.1</c:v>
                </c:pt>
                <c:pt idx="8">
                  <c:v>0.13</c:v>
                </c:pt>
                <c:pt idx="9">
                  <c:v>0.19</c:v>
                </c:pt>
                <c:pt idx="10">
                  <c:v>0.03</c:v>
                </c:pt>
                <c:pt idx="11">
                  <c:v>0.16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0.06</c:v>
                </c:pt>
                <c:pt idx="1">
                  <c:v>0.1</c:v>
                </c:pt>
                <c:pt idx="2">
                  <c:v>0.25</c:v>
                </c:pt>
                <c:pt idx="3">
                  <c:v>0.13</c:v>
                </c:pt>
                <c:pt idx="4">
                  <c:v>0.1</c:v>
                </c:pt>
                <c:pt idx="5">
                  <c:v>0.19</c:v>
                </c:pt>
                <c:pt idx="6">
                  <c:v>0.19</c:v>
                </c:pt>
                <c:pt idx="7">
                  <c:v>0.25</c:v>
                </c:pt>
                <c:pt idx="8">
                  <c:v>0.13</c:v>
                </c:pt>
                <c:pt idx="9">
                  <c:v>0.16</c:v>
                </c:pt>
                <c:pt idx="10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77984"/>
        <c:axId val="314491456"/>
      </c:lineChart>
      <c:catAx>
        <c:axId val="2639779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4491456"/>
        <c:crosses val="autoZero"/>
        <c:auto val="1"/>
        <c:lblAlgn val="ctr"/>
        <c:lblOffset val="100"/>
        <c:noMultiLvlLbl val="0"/>
      </c:catAx>
      <c:valAx>
        <c:axId val="314491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77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41.12</c:v>
                </c:pt>
                <c:pt idx="1">
                  <c:v>57.81</c:v>
                </c:pt>
                <c:pt idx="2">
                  <c:v>48.59</c:v>
                </c:pt>
                <c:pt idx="3">
                  <c:v>41.79</c:v>
                </c:pt>
                <c:pt idx="4">
                  <c:v>52.63</c:v>
                </c:pt>
                <c:pt idx="5">
                  <c:v>42.81</c:v>
                </c:pt>
                <c:pt idx="6">
                  <c:v>41.82</c:v>
                </c:pt>
                <c:pt idx="7">
                  <c:v>51.29</c:v>
                </c:pt>
                <c:pt idx="8">
                  <c:v>45.48</c:v>
                </c:pt>
                <c:pt idx="9">
                  <c:v>57.17</c:v>
                </c:pt>
                <c:pt idx="10">
                  <c:v>41.66</c:v>
                </c:pt>
                <c:pt idx="11">
                  <c:v>37.340000000000003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56.92</c:v>
                </c:pt>
                <c:pt idx="1">
                  <c:v>50.02</c:v>
                </c:pt>
                <c:pt idx="2">
                  <c:v>46.46</c:v>
                </c:pt>
                <c:pt idx="3">
                  <c:v>38.36</c:v>
                </c:pt>
                <c:pt idx="4">
                  <c:v>38.74</c:v>
                </c:pt>
                <c:pt idx="5">
                  <c:v>45.67</c:v>
                </c:pt>
                <c:pt idx="6">
                  <c:v>49.1</c:v>
                </c:pt>
                <c:pt idx="7">
                  <c:v>44.65</c:v>
                </c:pt>
                <c:pt idx="8">
                  <c:v>41.19</c:v>
                </c:pt>
                <c:pt idx="9">
                  <c:v>45.6</c:v>
                </c:pt>
                <c:pt idx="10">
                  <c:v>42.33</c:v>
                </c:pt>
                <c:pt idx="11">
                  <c:v>43.82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49.19</c:v>
                </c:pt>
                <c:pt idx="1">
                  <c:v>45.44</c:v>
                </c:pt>
                <c:pt idx="2">
                  <c:v>51.26</c:v>
                </c:pt>
                <c:pt idx="3">
                  <c:v>54.31</c:v>
                </c:pt>
                <c:pt idx="4">
                  <c:v>48.05</c:v>
                </c:pt>
                <c:pt idx="5">
                  <c:v>49.38</c:v>
                </c:pt>
                <c:pt idx="6">
                  <c:v>57.65</c:v>
                </c:pt>
                <c:pt idx="7">
                  <c:v>49.51</c:v>
                </c:pt>
                <c:pt idx="8">
                  <c:v>59.49</c:v>
                </c:pt>
                <c:pt idx="9">
                  <c:v>50.24</c:v>
                </c:pt>
                <c:pt idx="10">
                  <c:v>45.86</c:v>
                </c:pt>
                <c:pt idx="11">
                  <c:v>39.44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65.650000000000006</c:v>
                </c:pt>
                <c:pt idx="1">
                  <c:v>59.97</c:v>
                </c:pt>
                <c:pt idx="2">
                  <c:v>75.03</c:v>
                </c:pt>
                <c:pt idx="3">
                  <c:v>64.38</c:v>
                </c:pt>
                <c:pt idx="4">
                  <c:v>61.3</c:v>
                </c:pt>
                <c:pt idx="5">
                  <c:v>76.209999999999994</c:v>
                </c:pt>
                <c:pt idx="6">
                  <c:v>60.76</c:v>
                </c:pt>
                <c:pt idx="7">
                  <c:v>59.55</c:v>
                </c:pt>
                <c:pt idx="8">
                  <c:v>75.41</c:v>
                </c:pt>
                <c:pt idx="9">
                  <c:v>53.64</c:v>
                </c:pt>
                <c:pt idx="10">
                  <c:v>57.68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18368"/>
        <c:axId val="314493760"/>
      </c:lineChart>
      <c:catAx>
        <c:axId val="28101836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4493760"/>
        <c:crosses val="autoZero"/>
        <c:auto val="1"/>
        <c:lblAlgn val="ctr"/>
        <c:lblOffset val="100"/>
        <c:noMultiLvlLbl val="0"/>
      </c:catAx>
      <c:valAx>
        <c:axId val="314493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018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3.1656999999999998E-2</c:v>
                </c:pt>
                <c:pt idx="1">
                  <c:v>4.1411999999999997E-2</c:v>
                </c:pt>
                <c:pt idx="2">
                  <c:v>0.13247700000000001</c:v>
                </c:pt>
                <c:pt idx="3">
                  <c:v>0.10880099999999999</c:v>
                </c:pt>
                <c:pt idx="4">
                  <c:v>0.257328</c:v>
                </c:pt>
                <c:pt idx="5">
                  <c:v>0.28393099999999999</c:v>
                </c:pt>
                <c:pt idx="6">
                  <c:v>0.14439400000000013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7.4850915425581158E-2</c:v>
                </c:pt>
                <c:pt idx="1">
                  <c:v>4.8836557355124773E-2</c:v>
                </c:pt>
                <c:pt idx="2">
                  <c:v>0.1143763309591822</c:v>
                </c:pt>
                <c:pt idx="3">
                  <c:v>2.5259504891757226E-2</c:v>
                </c:pt>
                <c:pt idx="4">
                  <c:v>0.28635983306642709</c:v>
                </c:pt>
                <c:pt idx="5">
                  <c:v>0.45031685830192758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1098240"/>
        <c:axId val="314496640"/>
      </c:barChart>
      <c:catAx>
        <c:axId val="28109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4496640"/>
        <c:crosses val="autoZero"/>
        <c:auto val="1"/>
        <c:lblAlgn val="ctr"/>
        <c:lblOffset val="100"/>
        <c:noMultiLvlLbl val="0"/>
      </c:catAx>
      <c:valAx>
        <c:axId val="31449664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09824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0.96270075937246491</c:v>
                </c:pt>
                <c:pt idx="1">
                  <c:v>0.86270231092157579</c:v>
                </c:pt>
                <c:pt idx="2">
                  <c:v>0.63574059872063693</c:v>
                </c:pt>
                <c:pt idx="3">
                  <c:v>0.61214818623908929</c:v>
                </c:pt>
                <c:pt idx="4">
                  <c:v>7.4413403611119727E-2</c:v>
                </c:pt>
                <c:pt idx="5">
                  <c:v>0.18422429193948073</c:v>
                </c:pt>
                <c:pt idx="6">
                  <c:v>0.70984147601083425</c:v>
                </c:pt>
                <c:pt idx="7">
                  <c:v>0.95462716274863579</c:v>
                </c:pt>
                <c:pt idx="8">
                  <c:v>0.40730823961237872</c:v>
                </c:pt>
                <c:pt idx="9">
                  <c:v>0.4120570881412885</c:v>
                </c:pt>
                <c:pt idx="10">
                  <c:v>0.91089564280679669</c:v>
                </c:pt>
                <c:pt idx="11">
                  <c:v>0.57523129164246989</c:v>
                </c:pt>
                <c:pt idx="12">
                  <c:v>0.49037596251457349</c:v>
                </c:pt>
                <c:pt idx="13">
                  <c:v>0.2168711017328587</c:v>
                </c:pt>
                <c:pt idx="14">
                  <c:v>0.13739521502254179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1099264"/>
        <c:axId val="314498368"/>
      </c:barChart>
      <c:catAx>
        <c:axId val="281099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4498368"/>
        <c:crosses val="autoZero"/>
        <c:auto val="1"/>
        <c:lblAlgn val="ctr"/>
        <c:lblOffset val="100"/>
        <c:noMultiLvlLbl val="0"/>
      </c:catAx>
      <c:valAx>
        <c:axId val="31449836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09926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0.17665924078270087</c:v>
                </c:pt>
                <c:pt idx="1">
                  <c:v>3.5935566176050572E-2</c:v>
                </c:pt>
                <c:pt idx="2">
                  <c:v>0.66052920530347747</c:v>
                </c:pt>
                <c:pt idx="3">
                  <c:v>6.3285033353008752E-2</c:v>
                </c:pt>
                <c:pt idx="4">
                  <c:v>2.5470147311766537E-3</c:v>
                </c:pt>
                <c:pt idx="5">
                  <c:v>5.7173911663715354E-2</c:v>
                </c:pt>
                <c:pt idx="6">
                  <c:v>3.8700279898703327E-3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169920"/>
        <c:axId val="314983552"/>
      </c:barChart>
      <c:catAx>
        <c:axId val="25716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4983552"/>
        <c:crosses val="autoZero"/>
        <c:auto val="0"/>
        <c:lblAlgn val="ctr"/>
        <c:lblOffset val="100"/>
        <c:noMultiLvlLbl val="0"/>
      </c:catAx>
      <c:valAx>
        <c:axId val="3149835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716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1972335</c:v>
                </c:pt>
                <c:pt idx="1">
                  <c:v>2298070</c:v>
                </c:pt>
                <c:pt idx="2">
                  <c:v>2748391</c:v>
                </c:pt>
                <c:pt idx="3">
                  <c:v>3146771</c:v>
                </c:pt>
                <c:pt idx="4">
                  <c:v>3151140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986167</c:v>
                </c:pt>
                <c:pt idx="1">
                  <c:v>1137429</c:v>
                </c:pt>
                <c:pt idx="2">
                  <c:v>1367290</c:v>
                </c:pt>
                <c:pt idx="3">
                  <c:v>1565479</c:v>
                </c:pt>
                <c:pt idx="4">
                  <c:v>1560274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986168</c:v>
                </c:pt>
                <c:pt idx="1">
                  <c:v>1160641</c:v>
                </c:pt>
                <c:pt idx="2">
                  <c:v>1381101</c:v>
                </c:pt>
                <c:pt idx="3">
                  <c:v>1581292</c:v>
                </c:pt>
                <c:pt idx="4">
                  <c:v>1590866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24192"/>
        <c:axId val="314985856"/>
      </c:lineChart>
      <c:catAx>
        <c:axId val="2572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4985856"/>
        <c:crosses val="autoZero"/>
        <c:auto val="1"/>
        <c:lblAlgn val="ctr"/>
        <c:lblOffset val="100"/>
        <c:noMultiLvlLbl val="0"/>
      </c:catAx>
      <c:valAx>
        <c:axId val="314985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722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307066</c:v>
                </c:pt>
                <c:pt idx="1">
                  <c:v>358211</c:v>
                </c:pt>
                <c:pt idx="2">
                  <c:v>608614</c:v>
                </c:pt>
                <c:pt idx="3">
                  <c:v>71017</c:v>
                </c:pt>
                <c:pt idx="4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344641</c:v>
                </c:pt>
                <c:pt idx="1">
                  <c:v>395260</c:v>
                </c:pt>
                <c:pt idx="2">
                  <c:v>19796</c:v>
                </c:pt>
                <c:pt idx="3">
                  <c:v>28065</c:v>
                </c:pt>
                <c:pt idx="4">
                  <c:v>35398</c:v>
                </c:pt>
                <c:pt idx="5">
                  <c:v>27288</c:v>
                </c:pt>
                <c:pt idx="6">
                  <c:v>440198</c:v>
                </c:pt>
                <c:pt idx="7">
                  <c:v>17503</c:v>
                </c:pt>
                <c:pt idx="8">
                  <c:v>18976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0.10336213234791687</c:v>
                </c:pt>
                <c:pt idx="1">
                  <c:v>0.74905840615083541</c:v>
                </c:pt>
                <c:pt idx="2">
                  <c:v>5.2891882067078656E-2</c:v>
                </c:pt>
                <c:pt idx="3">
                  <c:v>9.4687579434169056E-2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344229</c:v>
                </c:pt>
                <c:pt idx="1">
                  <c:v>409694</c:v>
                </c:pt>
                <c:pt idx="2">
                  <c:v>23591</c:v>
                </c:pt>
                <c:pt idx="3">
                  <c:v>28052</c:v>
                </c:pt>
                <c:pt idx="4">
                  <c:v>33173</c:v>
                </c:pt>
                <c:pt idx="5">
                  <c:v>33274</c:v>
                </c:pt>
                <c:pt idx="6">
                  <c:v>416786</c:v>
                </c:pt>
                <c:pt idx="7">
                  <c:v>16967</c:v>
                </c:pt>
                <c:pt idx="8">
                  <c:v>19196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183451</c:v>
                </c:pt>
                <c:pt idx="1">
                  <c:v>496196</c:v>
                </c:pt>
                <c:pt idx="2">
                  <c:v>14347</c:v>
                </c:pt>
                <c:pt idx="3">
                  <c:v>37379</c:v>
                </c:pt>
                <c:pt idx="4">
                  <c:v>20361</c:v>
                </c:pt>
                <c:pt idx="5">
                  <c:v>22551</c:v>
                </c:pt>
                <c:pt idx="6">
                  <c:v>416746</c:v>
                </c:pt>
                <c:pt idx="7">
                  <c:v>8708</c:v>
                </c:pt>
                <c:pt idx="8">
                  <c:v>4851</c:v>
                </c:pt>
                <c:pt idx="9">
                  <c:v>26495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459777</c:v>
                </c:pt>
                <c:pt idx="1">
                  <c:v>206989</c:v>
                </c:pt>
                <c:pt idx="2">
                  <c:v>252788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4919</c:v>
                </c:pt>
                <c:pt idx="1">
                  <c:v>2259</c:v>
                </c:pt>
                <c:pt idx="2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284608"/>
        <c:axId val="315221696"/>
      </c:barChart>
      <c:catAx>
        <c:axId val="25728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5221696"/>
        <c:crosses val="autoZero"/>
        <c:auto val="1"/>
        <c:lblAlgn val="ctr"/>
        <c:lblOffset val="100"/>
        <c:noMultiLvlLbl val="0"/>
      </c:catAx>
      <c:valAx>
        <c:axId val="315221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846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12693</c:v>
                </c:pt>
                <c:pt idx="1">
                  <c:v>7321</c:v>
                </c:pt>
                <c:pt idx="2">
                  <c:v>5372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11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223168"/>
        <c:axId val="315223424"/>
      </c:barChart>
      <c:catAx>
        <c:axId val="2572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5223424"/>
        <c:crosses val="autoZero"/>
        <c:auto val="1"/>
        <c:lblAlgn val="ctr"/>
        <c:lblOffset val="100"/>
        <c:noMultiLvlLbl val="0"/>
      </c:catAx>
      <c:valAx>
        <c:axId val="315223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231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309.04000000000002</c:v>
                </c:pt>
                <c:pt idx="1">
                  <c:v>321.92</c:v>
                </c:pt>
                <c:pt idx="2">
                  <c:v>326.13</c:v>
                </c:pt>
                <c:pt idx="3">
                  <c:v>339.8</c:v>
                </c:pt>
                <c:pt idx="4">
                  <c:v>377.98</c:v>
                </c:pt>
                <c:pt idx="5">
                  <c:v>326.02999999999997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232896"/>
        <c:axId val="315225152"/>
      </c:barChart>
      <c:catAx>
        <c:axId val="25723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5225152"/>
        <c:crosses val="autoZero"/>
        <c:auto val="1"/>
        <c:lblAlgn val="ctr"/>
        <c:lblOffset val="100"/>
        <c:noMultiLvlLbl val="0"/>
      </c:catAx>
      <c:valAx>
        <c:axId val="31522515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32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293.56</c:v>
                </c:pt>
                <c:pt idx="1">
                  <c:v>336</c:v>
                </c:pt>
                <c:pt idx="2">
                  <c:v>346.97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235968"/>
        <c:axId val="315226880"/>
      </c:barChart>
      <c:catAx>
        <c:axId val="25723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5226880"/>
        <c:crosses val="autoZero"/>
        <c:auto val="1"/>
        <c:lblAlgn val="ctr"/>
        <c:lblOffset val="100"/>
        <c:noMultiLvlLbl val="0"/>
      </c:catAx>
      <c:valAx>
        <c:axId val="31522688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35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0.25159991651761426</c:v>
                </c:pt>
                <c:pt idx="1">
                  <c:v>4.9899952100727243E-2</c:v>
                </c:pt>
                <c:pt idx="2">
                  <c:v>8.5099926688198588E-2</c:v>
                </c:pt>
                <c:pt idx="3">
                  <c:v>4.7800074732896776E-2</c:v>
                </c:pt>
                <c:pt idx="4">
                  <c:v>2.259987444204592E-2</c:v>
                </c:pt>
                <c:pt idx="5">
                  <c:v>9.9300013012775093E-2</c:v>
                </c:pt>
                <c:pt idx="6">
                  <c:v>7.8399880070698105E-2</c:v>
                </c:pt>
                <c:pt idx="7">
                  <c:v>4.7999864020680003E-2</c:v>
                </c:pt>
                <c:pt idx="8">
                  <c:v>5.1200115025129708E-2</c:v>
                </c:pt>
                <c:pt idx="9">
                  <c:v>2.3000010309907459E-2</c:v>
                </c:pt>
                <c:pt idx="10">
                  <c:v>8.1999988296861809E-3</c:v>
                </c:pt>
                <c:pt idx="11">
                  <c:v>0.2349000956034932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830016"/>
        <c:axId val="312633024"/>
      </c:barChart>
      <c:catAx>
        <c:axId val="26383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633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63302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3830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2399679</c:v>
                </c:pt>
                <c:pt idx="1">
                  <c:v>2400362</c:v>
                </c:pt>
                <c:pt idx="2">
                  <c:v>2377495</c:v>
                </c:pt>
                <c:pt idx="3">
                  <c:v>2381292</c:v>
                </c:pt>
                <c:pt idx="4">
                  <c:v>2369966</c:v>
                </c:pt>
                <c:pt idx="5">
                  <c:v>2402565</c:v>
                </c:pt>
                <c:pt idx="6">
                  <c:v>2348018</c:v>
                </c:pt>
                <c:pt idx="7">
                  <c:v>2357621</c:v>
                </c:pt>
                <c:pt idx="8">
                  <c:v>2349931</c:v>
                </c:pt>
                <c:pt idx="9">
                  <c:v>2314778</c:v>
                </c:pt>
                <c:pt idx="10">
                  <c:v>2315678</c:v>
                </c:pt>
                <c:pt idx="11">
                  <c:v>2320221</c:v>
                </c:pt>
                <c:pt idx="12">
                  <c:v>2327192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780975</c:v>
                </c:pt>
                <c:pt idx="1">
                  <c:v>777470</c:v>
                </c:pt>
                <c:pt idx="2">
                  <c:v>772168</c:v>
                </c:pt>
                <c:pt idx="3">
                  <c:v>770035</c:v>
                </c:pt>
                <c:pt idx="4">
                  <c:v>766899</c:v>
                </c:pt>
                <c:pt idx="5">
                  <c:v>771599</c:v>
                </c:pt>
                <c:pt idx="6">
                  <c:v>769357</c:v>
                </c:pt>
                <c:pt idx="7">
                  <c:v>773702</c:v>
                </c:pt>
                <c:pt idx="8">
                  <c:v>773163</c:v>
                </c:pt>
                <c:pt idx="9">
                  <c:v>778245</c:v>
                </c:pt>
                <c:pt idx="10">
                  <c:v>774664</c:v>
                </c:pt>
                <c:pt idx="11">
                  <c:v>783669</c:v>
                </c:pt>
                <c:pt idx="12">
                  <c:v>785215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1564168</c:v>
                </c:pt>
                <c:pt idx="1">
                  <c:v>1557068</c:v>
                </c:pt>
                <c:pt idx="2">
                  <c:v>1543757</c:v>
                </c:pt>
                <c:pt idx="3">
                  <c:v>1547968</c:v>
                </c:pt>
                <c:pt idx="4">
                  <c:v>1542588</c:v>
                </c:pt>
                <c:pt idx="5">
                  <c:v>1605707</c:v>
                </c:pt>
                <c:pt idx="6">
                  <c:v>1561696</c:v>
                </c:pt>
                <c:pt idx="7">
                  <c:v>1566650</c:v>
                </c:pt>
                <c:pt idx="8">
                  <c:v>1553025</c:v>
                </c:pt>
                <c:pt idx="9">
                  <c:v>1509807</c:v>
                </c:pt>
                <c:pt idx="10">
                  <c:v>1514197</c:v>
                </c:pt>
                <c:pt idx="11">
                  <c:v>1522451</c:v>
                </c:pt>
                <c:pt idx="12">
                  <c:v>1527883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664242</c:v>
                </c:pt>
                <c:pt idx="1">
                  <c:v>667311</c:v>
                </c:pt>
                <c:pt idx="2">
                  <c:v>642596</c:v>
                </c:pt>
                <c:pt idx="3">
                  <c:v>644270</c:v>
                </c:pt>
                <c:pt idx="4">
                  <c:v>641412</c:v>
                </c:pt>
                <c:pt idx="5">
                  <c:v>654399</c:v>
                </c:pt>
                <c:pt idx="6">
                  <c:v>657624</c:v>
                </c:pt>
                <c:pt idx="7">
                  <c:v>667652</c:v>
                </c:pt>
                <c:pt idx="8">
                  <c:v>666003</c:v>
                </c:pt>
                <c:pt idx="9">
                  <c:v>666144</c:v>
                </c:pt>
                <c:pt idx="10">
                  <c:v>659464</c:v>
                </c:pt>
                <c:pt idx="11">
                  <c:v>659464</c:v>
                </c:pt>
                <c:pt idx="12">
                  <c:v>669493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60800"/>
        <c:axId val="312635328"/>
      </c:lineChart>
      <c:catAx>
        <c:axId val="2644608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635328"/>
        <c:crosses val="autoZero"/>
        <c:auto val="1"/>
        <c:lblAlgn val="ctr"/>
        <c:lblOffset val="100"/>
        <c:noMultiLvlLbl val="0"/>
      </c:catAx>
      <c:valAx>
        <c:axId val="312635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460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4769883</c:v>
                </c:pt>
                <c:pt idx="1">
                  <c:v>4770302</c:v>
                </c:pt>
                <c:pt idx="2">
                  <c:v>4723762</c:v>
                </c:pt>
                <c:pt idx="3">
                  <c:v>4780391</c:v>
                </c:pt>
                <c:pt idx="4">
                  <c:v>4802386</c:v>
                </c:pt>
                <c:pt idx="5">
                  <c:v>4985834</c:v>
                </c:pt>
                <c:pt idx="6">
                  <c:v>5044370</c:v>
                </c:pt>
                <c:pt idx="7">
                  <c:v>5118528</c:v>
                </c:pt>
                <c:pt idx="8">
                  <c:v>5114893</c:v>
                </c:pt>
                <c:pt idx="9">
                  <c:v>5084183</c:v>
                </c:pt>
                <c:pt idx="10">
                  <c:v>5009882</c:v>
                </c:pt>
                <c:pt idx="11">
                  <c:v>5061500</c:v>
                </c:pt>
                <c:pt idx="12">
                  <c:v>5049830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1677200</c:v>
                </c:pt>
                <c:pt idx="1">
                  <c:v>1675710</c:v>
                </c:pt>
                <c:pt idx="2">
                  <c:v>1697035</c:v>
                </c:pt>
                <c:pt idx="3">
                  <c:v>1743581</c:v>
                </c:pt>
                <c:pt idx="4">
                  <c:v>1774147</c:v>
                </c:pt>
                <c:pt idx="5">
                  <c:v>1816473</c:v>
                </c:pt>
                <c:pt idx="6">
                  <c:v>1861747</c:v>
                </c:pt>
                <c:pt idx="7">
                  <c:v>1888968</c:v>
                </c:pt>
                <c:pt idx="8">
                  <c:v>1909708</c:v>
                </c:pt>
                <c:pt idx="9">
                  <c:v>1943297</c:v>
                </c:pt>
                <c:pt idx="10">
                  <c:v>1891305</c:v>
                </c:pt>
                <c:pt idx="11">
                  <c:v>1920921</c:v>
                </c:pt>
                <c:pt idx="12">
                  <c:v>1877270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1893192</c:v>
                </c:pt>
                <c:pt idx="1">
                  <c:v>1880922</c:v>
                </c:pt>
                <c:pt idx="2">
                  <c:v>1857726</c:v>
                </c:pt>
                <c:pt idx="3">
                  <c:v>1860549</c:v>
                </c:pt>
                <c:pt idx="4">
                  <c:v>1853180</c:v>
                </c:pt>
                <c:pt idx="5">
                  <c:v>1971919</c:v>
                </c:pt>
                <c:pt idx="6">
                  <c:v>1977132</c:v>
                </c:pt>
                <c:pt idx="7">
                  <c:v>2000928</c:v>
                </c:pt>
                <c:pt idx="8">
                  <c:v>1976487</c:v>
                </c:pt>
                <c:pt idx="9">
                  <c:v>1910625</c:v>
                </c:pt>
                <c:pt idx="10">
                  <c:v>1918024</c:v>
                </c:pt>
                <c:pt idx="11">
                  <c:v>1939365</c:v>
                </c:pt>
                <c:pt idx="12">
                  <c:v>1954649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866944</c:v>
                </c:pt>
                <c:pt idx="1">
                  <c:v>873870</c:v>
                </c:pt>
                <c:pt idx="2">
                  <c:v>832636</c:v>
                </c:pt>
                <c:pt idx="3">
                  <c:v>837675</c:v>
                </c:pt>
                <c:pt idx="4">
                  <c:v>837443</c:v>
                </c:pt>
                <c:pt idx="5">
                  <c:v>863183</c:v>
                </c:pt>
                <c:pt idx="6">
                  <c:v>872250</c:v>
                </c:pt>
                <c:pt idx="7">
                  <c:v>893436</c:v>
                </c:pt>
                <c:pt idx="8">
                  <c:v>893278</c:v>
                </c:pt>
                <c:pt idx="9">
                  <c:v>892275</c:v>
                </c:pt>
                <c:pt idx="10">
                  <c:v>865933</c:v>
                </c:pt>
                <c:pt idx="11">
                  <c:v>867906</c:v>
                </c:pt>
                <c:pt idx="12">
                  <c:v>885757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85632"/>
        <c:axId val="312637632"/>
      </c:lineChart>
      <c:catAx>
        <c:axId val="2572856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637632"/>
        <c:crosses val="autoZero"/>
        <c:auto val="1"/>
        <c:lblAlgn val="ctr"/>
        <c:lblOffset val="100"/>
        <c:noMultiLvlLbl val="0"/>
      </c:catAx>
      <c:valAx>
        <c:axId val="312637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85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137650283220</c:v>
                </c:pt>
                <c:pt idx="1">
                  <c:v>143792987938</c:v>
                </c:pt>
                <c:pt idx="2">
                  <c:v>140819125516</c:v>
                </c:pt>
                <c:pt idx="3">
                  <c:v>143411042149</c:v>
                </c:pt>
                <c:pt idx="4">
                  <c:v>143763935935</c:v>
                </c:pt>
                <c:pt idx="5">
                  <c:v>144795321897</c:v>
                </c:pt>
                <c:pt idx="6">
                  <c:v>144510003115</c:v>
                </c:pt>
                <c:pt idx="7">
                  <c:v>145920984386</c:v>
                </c:pt>
                <c:pt idx="8">
                  <c:v>145763324238</c:v>
                </c:pt>
                <c:pt idx="9">
                  <c:v>145501906184</c:v>
                </c:pt>
                <c:pt idx="10">
                  <c:v>145506235562</c:v>
                </c:pt>
                <c:pt idx="11">
                  <c:v>146926049781</c:v>
                </c:pt>
                <c:pt idx="12">
                  <c:v>148350648650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28826024361</c:v>
                </c:pt>
                <c:pt idx="1">
                  <c:v>27963050879</c:v>
                </c:pt>
                <c:pt idx="2">
                  <c:v>27959083574</c:v>
                </c:pt>
                <c:pt idx="3">
                  <c:v>27910286468</c:v>
                </c:pt>
                <c:pt idx="4">
                  <c:v>28031772145</c:v>
                </c:pt>
                <c:pt idx="5">
                  <c:v>28510555506</c:v>
                </c:pt>
                <c:pt idx="6">
                  <c:v>28427210764</c:v>
                </c:pt>
                <c:pt idx="7">
                  <c:v>29247225920</c:v>
                </c:pt>
                <c:pt idx="8">
                  <c:v>28933187972</c:v>
                </c:pt>
                <c:pt idx="9">
                  <c:v>28886971395</c:v>
                </c:pt>
                <c:pt idx="10">
                  <c:v>28286592677</c:v>
                </c:pt>
                <c:pt idx="11">
                  <c:v>28622070754</c:v>
                </c:pt>
                <c:pt idx="12">
                  <c:v>29233276787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4146193468</c:v>
                </c:pt>
                <c:pt idx="1">
                  <c:v>4145199157</c:v>
                </c:pt>
                <c:pt idx="2">
                  <c:v>3859473895</c:v>
                </c:pt>
                <c:pt idx="3">
                  <c:v>4052189755</c:v>
                </c:pt>
                <c:pt idx="4">
                  <c:v>3969855612</c:v>
                </c:pt>
                <c:pt idx="5">
                  <c:v>3918416189</c:v>
                </c:pt>
                <c:pt idx="6">
                  <c:v>3904267217</c:v>
                </c:pt>
                <c:pt idx="7">
                  <c:v>3921099854</c:v>
                </c:pt>
                <c:pt idx="8">
                  <c:v>3782869506</c:v>
                </c:pt>
                <c:pt idx="9">
                  <c:v>3707159421</c:v>
                </c:pt>
                <c:pt idx="10">
                  <c:v>3813007685</c:v>
                </c:pt>
                <c:pt idx="11">
                  <c:v>4816356482</c:v>
                </c:pt>
                <c:pt idx="12">
                  <c:v>5327115203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5822559960</c:v>
                </c:pt>
                <c:pt idx="1">
                  <c:v>6281514953</c:v>
                </c:pt>
                <c:pt idx="2">
                  <c:v>5715895448</c:v>
                </c:pt>
                <c:pt idx="3">
                  <c:v>5536221644</c:v>
                </c:pt>
                <c:pt idx="4">
                  <c:v>5529087338</c:v>
                </c:pt>
                <c:pt idx="5">
                  <c:v>5710320544</c:v>
                </c:pt>
                <c:pt idx="6">
                  <c:v>5502053713</c:v>
                </c:pt>
                <c:pt idx="7">
                  <c:v>5867236756</c:v>
                </c:pt>
                <c:pt idx="8">
                  <c:v>5886537193</c:v>
                </c:pt>
                <c:pt idx="9">
                  <c:v>5657319952</c:v>
                </c:pt>
                <c:pt idx="10">
                  <c:v>5744381700</c:v>
                </c:pt>
                <c:pt idx="11">
                  <c:v>5711344416</c:v>
                </c:pt>
                <c:pt idx="12">
                  <c:v>5810104792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98752"/>
        <c:axId val="309994048"/>
      </c:lineChart>
      <c:catAx>
        <c:axId val="2810987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9994048"/>
        <c:crosses val="autoZero"/>
        <c:auto val="1"/>
        <c:lblAlgn val="ctr"/>
        <c:lblOffset val="100"/>
        <c:noMultiLvlLbl val="0"/>
      </c:catAx>
      <c:valAx>
        <c:axId val="309994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098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28858</c:v>
                </c:pt>
                <c:pt idx="1">
                  <c:v>30143</c:v>
                </c:pt>
                <c:pt idx="2">
                  <c:v>29811</c:v>
                </c:pt>
                <c:pt idx="3">
                  <c:v>30000</c:v>
                </c:pt>
                <c:pt idx="4">
                  <c:v>29936</c:v>
                </c:pt>
                <c:pt idx="5">
                  <c:v>29041</c:v>
                </c:pt>
                <c:pt idx="6">
                  <c:v>28648</c:v>
                </c:pt>
                <c:pt idx="7">
                  <c:v>28508</c:v>
                </c:pt>
                <c:pt idx="8">
                  <c:v>28498</c:v>
                </c:pt>
                <c:pt idx="9">
                  <c:v>28619</c:v>
                </c:pt>
                <c:pt idx="10">
                  <c:v>29044</c:v>
                </c:pt>
                <c:pt idx="11">
                  <c:v>29028</c:v>
                </c:pt>
                <c:pt idx="12">
                  <c:v>29377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17187</c:v>
                </c:pt>
                <c:pt idx="1">
                  <c:v>16687</c:v>
                </c:pt>
                <c:pt idx="2">
                  <c:v>16475</c:v>
                </c:pt>
                <c:pt idx="3">
                  <c:v>16007</c:v>
                </c:pt>
                <c:pt idx="4">
                  <c:v>15800</c:v>
                </c:pt>
                <c:pt idx="5">
                  <c:v>15696</c:v>
                </c:pt>
                <c:pt idx="6">
                  <c:v>15269</c:v>
                </c:pt>
                <c:pt idx="7">
                  <c:v>15483</c:v>
                </c:pt>
                <c:pt idx="8">
                  <c:v>15151</c:v>
                </c:pt>
                <c:pt idx="9">
                  <c:v>14865</c:v>
                </c:pt>
                <c:pt idx="10">
                  <c:v>14956</c:v>
                </c:pt>
                <c:pt idx="11">
                  <c:v>14900</c:v>
                </c:pt>
                <c:pt idx="12">
                  <c:v>15572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2190</c:v>
                </c:pt>
                <c:pt idx="1">
                  <c:v>2204</c:v>
                </c:pt>
                <c:pt idx="2">
                  <c:v>2078</c:v>
                </c:pt>
                <c:pt idx="3">
                  <c:v>2178</c:v>
                </c:pt>
                <c:pt idx="4">
                  <c:v>2142</c:v>
                </c:pt>
                <c:pt idx="5">
                  <c:v>1987</c:v>
                </c:pt>
                <c:pt idx="6">
                  <c:v>1975</c:v>
                </c:pt>
                <c:pt idx="7">
                  <c:v>1960</c:v>
                </c:pt>
                <c:pt idx="8">
                  <c:v>1914</c:v>
                </c:pt>
                <c:pt idx="9">
                  <c:v>1940</c:v>
                </c:pt>
                <c:pt idx="10">
                  <c:v>1988</c:v>
                </c:pt>
                <c:pt idx="11">
                  <c:v>2483</c:v>
                </c:pt>
                <c:pt idx="12">
                  <c:v>2725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6716</c:v>
                </c:pt>
                <c:pt idx="1">
                  <c:v>7188</c:v>
                </c:pt>
                <c:pt idx="2">
                  <c:v>6865</c:v>
                </c:pt>
                <c:pt idx="3">
                  <c:v>6609</c:v>
                </c:pt>
                <c:pt idx="4">
                  <c:v>6602</c:v>
                </c:pt>
                <c:pt idx="5">
                  <c:v>6615</c:v>
                </c:pt>
                <c:pt idx="6">
                  <c:v>6308</c:v>
                </c:pt>
                <c:pt idx="7">
                  <c:v>6567</c:v>
                </c:pt>
                <c:pt idx="8">
                  <c:v>6590</c:v>
                </c:pt>
                <c:pt idx="9">
                  <c:v>6340</c:v>
                </c:pt>
                <c:pt idx="10">
                  <c:v>6634</c:v>
                </c:pt>
                <c:pt idx="11">
                  <c:v>6581</c:v>
                </c:pt>
                <c:pt idx="12">
                  <c:v>6559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53920"/>
        <c:axId val="309996352"/>
      </c:lineChart>
      <c:catAx>
        <c:axId val="259153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9996352"/>
        <c:crosses val="autoZero"/>
        <c:auto val="1"/>
        <c:lblAlgn val="ctr"/>
        <c:lblOffset val="100"/>
        <c:noMultiLvlLbl val="0"/>
      </c:catAx>
      <c:valAx>
        <c:axId val="309996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53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1.4200000000000001E-2</c:v>
                </c:pt>
                <c:pt idx="1">
                  <c:v>1.7100000000000001E-2</c:v>
                </c:pt>
                <c:pt idx="2">
                  <c:v>1.43E-2</c:v>
                </c:pt>
                <c:pt idx="3">
                  <c:v>1.2699999999999999E-2</c:v>
                </c:pt>
                <c:pt idx="4">
                  <c:v>1.3299999999999999E-2</c:v>
                </c:pt>
                <c:pt idx="5">
                  <c:v>1.4E-2</c:v>
                </c:pt>
                <c:pt idx="6">
                  <c:v>1.4500000000000001E-2</c:v>
                </c:pt>
                <c:pt idx="7">
                  <c:v>1.46E-2</c:v>
                </c:pt>
                <c:pt idx="8">
                  <c:v>1.9699999999999999E-2</c:v>
                </c:pt>
                <c:pt idx="9">
                  <c:v>1.38E-2</c:v>
                </c:pt>
                <c:pt idx="10">
                  <c:v>1.89E-2</c:v>
                </c:pt>
                <c:pt idx="11">
                  <c:v>1.5699999999999999E-2</c:v>
                </c:pt>
                <c:pt idx="12">
                  <c:v>1.32E-2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4.7000000000000002E-3</c:v>
                </c:pt>
                <c:pt idx="1">
                  <c:v>4.5999999999999999E-3</c:v>
                </c:pt>
                <c:pt idx="2">
                  <c:v>4.5999999999999999E-3</c:v>
                </c:pt>
                <c:pt idx="3">
                  <c:v>4.8999999999999998E-3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4.8999999999999998E-3</c:v>
                </c:pt>
                <c:pt idx="7">
                  <c:v>5.3E-3</c:v>
                </c:pt>
                <c:pt idx="8">
                  <c:v>5.1999999999999998E-3</c:v>
                </c:pt>
                <c:pt idx="9">
                  <c:v>5.4999999999999997E-3</c:v>
                </c:pt>
                <c:pt idx="10">
                  <c:v>5.4000000000000003E-3</c:v>
                </c:pt>
                <c:pt idx="11">
                  <c:v>5.4999999999999997E-3</c:v>
                </c:pt>
                <c:pt idx="12">
                  <c:v>5.4999999999999997E-3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9.1000000000000004E-3</c:v>
                </c:pt>
                <c:pt idx="1">
                  <c:v>1.23E-2</c:v>
                </c:pt>
                <c:pt idx="2">
                  <c:v>9.2999999999999992E-3</c:v>
                </c:pt>
                <c:pt idx="3">
                  <c:v>7.1999999999999998E-3</c:v>
                </c:pt>
                <c:pt idx="4">
                  <c:v>7.4999999999999997E-3</c:v>
                </c:pt>
                <c:pt idx="5">
                  <c:v>8.6999999999999994E-3</c:v>
                </c:pt>
                <c:pt idx="6">
                  <c:v>9.1999999999999998E-3</c:v>
                </c:pt>
                <c:pt idx="7">
                  <c:v>9.2999999999999992E-3</c:v>
                </c:pt>
                <c:pt idx="8">
                  <c:v>1.4800000000000001E-2</c:v>
                </c:pt>
                <c:pt idx="9">
                  <c:v>7.7999999999999996E-3</c:v>
                </c:pt>
                <c:pt idx="10">
                  <c:v>1.41E-2</c:v>
                </c:pt>
                <c:pt idx="11">
                  <c:v>1.0999999999999999E-2</c:v>
                </c:pt>
                <c:pt idx="12">
                  <c:v>7.4999999999999997E-3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4.0000000000000001E-3</c:v>
                </c:pt>
                <c:pt idx="2">
                  <c:v>3.5999999999999999E-3</c:v>
                </c:pt>
                <c:pt idx="3">
                  <c:v>3.5999999999999999E-3</c:v>
                </c:pt>
                <c:pt idx="4">
                  <c:v>3.8999999999999998E-3</c:v>
                </c:pt>
                <c:pt idx="5">
                  <c:v>4.1000000000000003E-3</c:v>
                </c:pt>
                <c:pt idx="6">
                  <c:v>4.1000000000000003E-3</c:v>
                </c:pt>
                <c:pt idx="7">
                  <c:v>4.1999999999999997E-3</c:v>
                </c:pt>
                <c:pt idx="8">
                  <c:v>4.3E-3</c:v>
                </c:pt>
                <c:pt idx="9">
                  <c:v>4.4000000000000003E-3</c:v>
                </c:pt>
                <c:pt idx="10">
                  <c:v>4.4999999999999997E-3</c:v>
                </c:pt>
                <c:pt idx="11">
                  <c:v>4.4999999999999997E-3</c:v>
                </c:pt>
                <c:pt idx="12">
                  <c:v>4.1999999999999997E-3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88736"/>
        <c:axId val="309998656"/>
      </c:lineChart>
      <c:catAx>
        <c:axId val="2639887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9998656"/>
        <c:crosses val="autoZero"/>
        <c:auto val="1"/>
        <c:lblAlgn val="ctr"/>
        <c:lblOffset val="100"/>
        <c:noMultiLvlLbl val="0"/>
      </c:catAx>
      <c:valAx>
        <c:axId val="309998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88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pri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5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05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889000</xdr:colOff>
      <xdr:row>15</xdr:row>
      <xdr:rowOff>88900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889000" cy="1079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571500</xdr:colOff>
      <xdr:row>12</xdr:row>
      <xdr:rowOff>196850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5715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345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38</v>
      </c>
      <c r="F16" s="115" t="s">
        <v>241</v>
      </c>
      <c r="G16" s="118">
        <v>38059</v>
      </c>
      <c r="H16" s="121">
        <f t="shared" ref="H16:H22" si="0">IF(SUM($B$70:$B$75)&gt;0,G16/SUM($B$70:$B$75,0))</f>
        <v>1.6314001776326845E-2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174620</v>
      </c>
      <c r="H17" s="114">
        <f t="shared" si="0"/>
        <v>7.4850915425581158E-2</v>
      </c>
    </row>
    <row r="18" spans="1:8" ht="15.75" x14ac:dyDescent="0.25">
      <c r="A18" s="68"/>
      <c r="B18" s="69">
        <f>C18+D18</f>
        <v>4034</v>
      </c>
      <c r="C18" s="69">
        <v>59</v>
      </c>
      <c r="D18" s="69">
        <v>3975</v>
      </c>
      <c r="F18" s="26" t="s">
        <v>244</v>
      </c>
      <c r="G18" s="119">
        <v>113931</v>
      </c>
      <c r="H18" s="114">
        <f t="shared" si="0"/>
        <v>4.8836557355124773E-2</v>
      </c>
    </row>
    <row r="19" spans="1:8" x14ac:dyDescent="0.2">
      <c r="A19" s="70"/>
      <c r="F19" s="26" t="s">
        <v>245</v>
      </c>
      <c r="G19" s="119">
        <v>266829</v>
      </c>
      <c r="H19" s="114">
        <f t="shared" si="0"/>
        <v>0.1143763309591822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58928</v>
      </c>
      <c r="H20" s="114">
        <f t="shared" si="0"/>
        <v>2.5259504891757226E-2</v>
      </c>
    </row>
    <row r="21" spans="1:8" ht="15.75" x14ac:dyDescent="0.25">
      <c r="A21" s="14" t="s">
        <v>485</v>
      </c>
      <c r="B21" s="10"/>
      <c r="C21" s="10"/>
      <c r="D21" s="11">
        <v>3151140</v>
      </c>
      <c r="F21" s="26" t="s">
        <v>247</v>
      </c>
      <c r="G21" s="119">
        <v>668050</v>
      </c>
      <c r="H21" s="114">
        <f t="shared" si="0"/>
        <v>0.28635983306642709</v>
      </c>
    </row>
    <row r="22" spans="1:8" ht="15.75" x14ac:dyDescent="0.25">
      <c r="A22" s="14" t="s">
        <v>486</v>
      </c>
      <c r="B22" s="10"/>
      <c r="C22" s="10"/>
      <c r="D22" s="12">
        <v>6.9399999999999996E-4</v>
      </c>
      <c r="F22" s="26" t="s">
        <v>248</v>
      </c>
      <c r="G22" s="119">
        <v>1050546</v>
      </c>
      <c r="H22" s="114">
        <f t="shared" si="0"/>
        <v>0.45031685830192758</v>
      </c>
    </row>
    <row r="23" spans="1:8" ht="15.75" x14ac:dyDescent="0.25">
      <c r="A23" s="9" t="s">
        <v>4</v>
      </c>
      <c r="B23" s="10"/>
      <c r="C23" s="10"/>
      <c r="D23" s="11">
        <v>902324</v>
      </c>
      <c r="F23" s="27" t="s">
        <v>249</v>
      </c>
      <c r="G23" s="117"/>
      <c r="H23" s="125">
        <v>10.43</v>
      </c>
    </row>
    <row r="24" spans="1:8" ht="15.75" x14ac:dyDescent="0.25">
      <c r="A24" s="14" t="s">
        <v>5</v>
      </c>
      <c r="B24" s="10"/>
      <c r="C24" s="10"/>
      <c r="D24" s="11">
        <v>901975</v>
      </c>
      <c r="F24" s="27" t="s">
        <v>250</v>
      </c>
      <c r="G24" s="117"/>
      <c r="H24" s="125">
        <v>10.36</v>
      </c>
    </row>
    <row r="25" spans="1:8" ht="15.75" x14ac:dyDescent="0.25">
      <c r="A25" s="9" t="s">
        <v>6</v>
      </c>
      <c r="B25" s="10"/>
      <c r="C25" s="10"/>
      <c r="D25" s="11">
        <v>1497686</v>
      </c>
      <c r="F25" s="27" t="s">
        <v>251</v>
      </c>
      <c r="G25" s="117"/>
      <c r="H25" s="125">
        <v>10.51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7155.68</v>
      </c>
      <c r="F28" s="26" t="s">
        <v>252</v>
      </c>
      <c r="G28" s="119">
        <v>2466375</v>
      </c>
      <c r="H28" s="114">
        <f t="shared" ref="H28:H34" si="1">IF($B$58&gt;0,G28/$B$58,0)</f>
        <v>0.78269293017764996</v>
      </c>
    </row>
    <row r="29" spans="1:8" ht="15.75" x14ac:dyDescent="0.25">
      <c r="A29" s="9" t="s">
        <v>10</v>
      </c>
      <c r="B29" s="16"/>
      <c r="C29" s="127">
        <v>5239.62</v>
      </c>
      <c r="F29" s="115" t="s">
        <v>254</v>
      </c>
      <c r="G29" s="118">
        <v>684765</v>
      </c>
      <c r="H29" s="121">
        <f t="shared" si="1"/>
        <v>0.21730706982235001</v>
      </c>
    </row>
    <row r="30" spans="1:8" ht="15.75" x14ac:dyDescent="0.25">
      <c r="A30" s="9" t="s">
        <v>69</v>
      </c>
      <c r="B30" s="16"/>
      <c r="C30" s="127">
        <v>1578.09</v>
      </c>
      <c r="F30" s="26" t="s">
        <v>255</v>
      </c>
      <c r="G30" s="119">
        <v>197982</v>
      </c>
      <c r="H30" s="114">
        <f t="shared" si="1"/>
        <v>6.2828690569127363E-2</v>
      </c>
    </row>
    <row r="31" spans="1:8" ht="15.75" x14ac:dyDescent="0.25">
      <c r="A31" s="9" t="s">
        <v>70</v>
      </c>
      <c r="B31" s="16"/>
      <c r="C31" s="127">
        <v>2044.89</v>
      </c>
      <c r="F31" s="26" t="s">
        <v>256</v>
      </c>
      <c r="G31" s="119">
        <v>252286</v>
      </c>
      <c r="H31" s="114">
        <f t="shared" si="1"/>
        <v>8.0061818897287959E-2</v>
      </c>
    </row>
    <row r="32" spans="1:8" ht="15.75" x14ac:dyDescent="0.25">
      <c r="A32" s="9" t="s">
        <v>11</v>
      </c>
      <c r="B32" s="16"/>
      <c r="C32" s="127">
        <v>2394.04</v>
      </c>
      <c r="F32" s="26" t="s">
        <v>257</v>
      </c>
      <c r="G32" s="119">
        <v>38520</v>
      </c>
      <c r="H32" s="114">
        <f t="shared" si="1"/>
        <v>1.2224147451398541E-2</v>
      </c>
    </row>
    <row r="33" spans="1:8" ht="15.75" x14ac:dyDescent="0.25">
      <c r="A33" s="9" t="s">
        <v>72</v>
      </c>
      <c r="B33" s="16"/>
      <c r="C33" s="127">
        <v>4838.6099999999997</v>
      </c>
      <c r="F33" s="26" t="s">
        <v>258</v>
      </c>
      <c r="G33" s="119">
        <v>90475</v>
      </c>
      <c r="H33" s="114">
        <f t="shared" si="1"/>
        <v>2.8711831273761243E-2</v>
      </c>
    </row>
    <row r="34" spans="1:8" ht="15.75" x14ac:dyDescent="0.25">
      <c r="A34" s="9" t="s">
        <v>239</v>
      </c>
      <c r="B34" s="16"/>
      <c r="C34" s="127">
        <v>3472.23</v>
      </c>
      <c r="F34" s="26" t="s">
        <v>259</v>
      </c>
      <c r="G34" s="119">
        <v>105502</v>
      </c>
      <c r="H34" s="114">
        <f t="shared" si="1"/>
        <v>3.3480581630774893E-2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89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3.1656999999999998E-2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4.1411999999999997E-2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0.13247700000000001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0.10880099999999999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0.257328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0.28393099999999999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0.14439400000000013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21.974536114250501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1972335</v>
      </c>
      <c r="C54" s="22">
        <f>+B54-D54</f>
        <v>986167</v>
      </c>
      <c r="D54" s="22">
        <f>ROUND(B54/(E54+1),0)</f>
        <v>986168</v>
      </c>
      <c r="E54" s="122">
        <v>1</v>
      </c>
      <c r="F54" s="20"/>
      <c r="I54" s="1"/>
    </row>
    <row r="55" spans="1:9" x14ac:dyDescent="0.2">
      <c r="A55" s="18">
        <v>2000</v>
      </c>
      <c r="B55" s="19">
        <v>2298070</v>
      </c>
      <c r="C55" s="19">
        <f>+B55-D55</f>
        <v>1137429</v>
      </c>
      <c r="D55" s="19">
        <f>ROUND(B55/(E55+1),0)</f>
        <v>1160641</v>
      </c>
      <c r="E55" s="123">
        <v>0.98</v>
      </c>
      <c r="F55" s="24">
        <v>1.5403E-2</v>
      </c>
      <c r="I55" s="1"/>
    </row>
    <row r="56" spans="1:9" x14ac:dyDescent="0.2">
      <c r="A56" s="21">
        <v>2010</v>
      </c>
      <c r="B56" s="22">
        <v>2748391</v>
      </c>
      <c r="C56" s="22">
        <f>+B56-D56</f>
        <v>1367290</v>
      </c>
      <c r="D56" s="22">
        <f>ROUND(B56/(E56+1),0)</f>
        <v>1381101</v>
      </c>
      <c r="E56" s="122">
        <v>0.99</v>
      </c>
      <c r="F56" s="23">
        <v>1.8055999999999999E-2</v>
      </c>
      <c r="I56" s="1"/>
    </row>
    <row r="57" spans="1:9" x14ac:dyDescent="0.2">
      <c r="A57" s="18">
        <v>2020</v>
      </c>
      <c r="B57" s="19">
        <v>3146771</v>
      </c>
      <c r="C57" s="19">
        <f>+B57-D57</f>
        <v>1565479</v>
      </c>
      <c r="D57" s="19">
        <f>ROUND(B57/(E57+1),0)</f>
        <v>1581292</v>
      </c>
      <c r="E57" s="123">
        <v>0.99</v>
      </c>
      <c r="F57" s="24">
        <v>1.3627999999999999E-2</v>
      </c>
      <c r="I57" s="1"/>
    </row>
    <row r="58" spans="1:9" ht="15.75" x14ac:dyDescent="0.25">
      <c r="A58" s="90">
        <v>2022</v>
      </c>
      <c r="B58" s="91">
        <f>C58+D58</f>
        <v>3151140</v>
      </c>
      <c r="C58" s="91">
        <v>1560274</v>
      </c>
      <c r="D58" s="91">
        <v>1590866</v>
      </c>
      <c r="E58" s="124">
        <v>0.9807702220048703</v>
      </c>
      <c r="F58" s="92">
        <v>6.9399999999999996E-4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7.78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50.93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16.98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66.88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330614</v>
      </c>
      <c r="C68" s="34">
        <v>166580</v>
      </c>
      <c r="D68" s="35">
        <v>164034</v>
      </c>
      <c r="I68" s="1"/>
    </row>
    <row r="69" spans="1:9" ht="15.75" x14ac:dyDescent="0.25">
      <c r="A69" s="18" t="s">
        <v>23</v>
      </c>
      <c r="B69" s="11">
        <f t="shared" si="2"/>
        <v>487622</v>
      </c>
      <c r="C69" s="34">
        <v>260103</v>
      </c>
      <c r="D69" s="35">
        <v>227519</v>
      </c>
      <c r="I69" s="1"/>
    </row>
    <row r="70" spans="1:9" ht="15.75" x14ac:dyDescent="0.25">
      <c r="A70" s="18" t="s">
        <v>24</v>
      </c>
      <c r="B70" s="11">
        <f t="shared" si="2"/>
        <v>159642</v>
      </c>
      <c r="C70" s="34">
        <v>82599</v>
      </c>
      <c r="D70" s="35">
        <v>77043</v>
      </c>
      <c r="I70" s="1"/>
    </row>
    <row r="71" spans="1:9" ht="15.75" x14ac:dyDescent="0.25">
      <c r="A71" s="18" t="s">
        <v>25</v>
      </c>
      <c r="B71" s="11">
        <f t="shared" si="2"/>
        <v>370733</v>
      </c>
      <c r="C71" s="34">
        <v>187168</v>
      </c>
      <c r="D71" s="35">
        <v>183565</v>
      </c>
      <c r="I71" s="1"/>
    </row>
    <row r="72" spans="1:9" ht="15.75" x14ac:dyDescent="0.25">
      <c r="A72" s="36" t="s">
        <v>81</v>
      </c>
      <c r="B72" s="11">
        <f t="shared" si="2"/>
        <v>580340</v>
      </c>
      <c r="C72" s="34">
        <v>280762</v>
      </c>
      <c r="D72" s="35">
        <v>299578</v>
      </c>
      <c r="I72" s="1"/>
    </row>
    <row r="73" spans="1:9" ht="15.75" x14ac:dyDescent="0.25">
      <c r="A73" s="36" t="s">
        <v>82</v>
      </c>
      <c r="B73" s="11">
        <f>C73+D73</f>
        <v>458868</v>
      </c>
      <c r="C73" s="34">
        <v>219046</v>
      </c>
      <c r="D73" s="35">
        <v>239822</v>
      </c>
      <c r="I73" s="1"/>
    </row>
    <row r="74" spans="1:9" ht="15.75" x14ac:dyDescent="0.25">
      <c r="A74" s="36" t="s">
        <v>83</v>
      </c>
      <c r="B74" s="11">
        <f>C74+D74</f>
        <v>406894</v>
      </c>
      <c r="C74" s="34">
        <v>201117</v>
      </c>
      <c r="D74" s="35">
        <v>205777</v>
      </c>
      <c r="I74" s="1"/>
    </row>
    <row r="75" spans="1:9" ht="15.75" x14ac:dyDescent="0.25">
      <c r="A75" s="18" t="s">
        <v>26</v>
      </c>
      <c r="B75" s="11">
        <f t="shared" si="2"/>
        <v>356427</v>
      </c>
      <c r="C75" s="34">
        <v>162899</v>
      </c>
      <c r="D75" s="35">
        <v>193528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902324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3.49</v>
      </c>
      <c r="F95" s="130" t="s">
        <v>261</v>
      </c>
      <c r="G95" s="129"/>
      <c r="H95" s="11">
        <v>868668</v>
      </c>
      <c r="I95" s="12">
        <f>IF(AND($C$94&gt;0,$C$94&lt;&gt;"N/D")=TRUE,H95/$C$94,0)</f>
        <v>0.96270075937246491</v>
      </c>
    </row>
    <row r="96" spans="1:9" ht="15.75" x14ac:dyDescent="0.25">
      <c r="F96" s="130" t="s">
        <v>262</v>
      </c>
      <c r="G96" s="129"/>
      <c r="H96" s="11">
        <v>778437</v>
      </c>
      <c r="I96" s="12">
        <f t="shared" ref="I96:I109" si="3">IF(AND($C$94&gt;0,$C$94&lt;&gt;"N/D")=TRUE,H96/$C$94,0)</f>
        <v>0.86270231092157579</v>
      </c>
    </row>
    <row r="97" spans="1:9" ht="15.75" x14ac:dyDescent="0.25">
      <c r="F97" s="128" t="s">
        <v>265</v>
      </c>
      <c r="G97" s="129"/>
      <c r="H97" s="11">
        <v>573644</v>
      </c>
      <c r="I97" s="12">
        <f t="shared" si="3"/>
        <v>0.63574059872063693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552356</v>
      </c>
      <c r="I98" s="12">
        <f t="shared" si="3"/>
        <v>0.61214818623908929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67145</v>
      </c>
      <c r="I99" s="12">
        <f t="shared" si="3"/>
        <v>7.4413403611119727E-2</v>
      </c>
    </row>
    <row r="100" spans="1:9" ht="15.75" x14ac:dyDescent="0.25">
      <c r="A100" s="43" t="s">
        <v>31</v>
      </c>
      <c r="B100" s="11">
        <v>548263</v>
      </c>
      <c r="C100" s="12">
        <f>IF(AND($C$94&gt;0,$C$94&lt;&gt;"N/D")=TRUE,B100/$C$94,0)</f>
        <v>0.60761212158825428</v>
      </c>
      <c r="F100" s="128" t="s">
        <v>268</v>
      </c>
      <c r="G100" s="129"/>
      <c r="H100" s="11">
        <v>166230</v>
      </c>
      <c r="I100" s="12">
        <f t="shared" si="3"/>
        <v>0.18422429193948073</v>
      </c>
    </row>
    <row r="101" spans="1:9" ht="15.75" x14ac:dyDescent="0.25">
      <c r="A101" s="43" t="s">
        <v>32</v>
      </c>
      <c r="B101" s="11">
        <v>157235</v>
      </c>
      <c r="C101" s="12">
        <f>IF(AND($C$94&gt;0,$C$94&lt;&gt;"N/D")=TRUE,B101/$C$94,0)</f>
        <v>0.17425558890154755</v>
      </c>
      <c r="F101" s="128" t="s">
        <v>269</v>
      </c>
      <c r="G101" s="129"/>
      <c r="H101" s="11">
        <v>640507</v>
      </c>
      <c r="I101" s="12">
        <f t="shared" si="3"/>
        <v>0.70984147601083425</v>
      </c>
    </row>
    <row r="102" spans="1:9" ht="15.75" x14ac:dyDescent="0.25">
      <c r="A102" s="43" t="s">
        <v>33</v>
      </c>
      <c r="B102" s="11">
        <v>119757</v>
      </c>
      <c r="C102" s="12">
        <f>IF(AND($C$94&gt;0,$C$94&lt;&gt;"N/D")=TRUE,B102/$C$94,0)</f>
        <v>0.13272061920108519</v>
      </c>
      <c r="F102" s="128" t="s">
        <v>270</v>
      </c>
      <c r="G102" s="129"/>
      <c r="H102" s="11">
        <v>861383</v>
      </c>
      <c r="I102" s="12">
        <f t="shared" si="3"/>
        <v>0.95462716274863579</v>
      </c>
    </row>
    <row r="103" spans="1:9" ht="15.75" x14ac:dyDescent="0.25">
      <c r="A103" s="43" t="s">
        <v>34</v>
      </c>
      <c r="B103" s="11">
        <v>77069</v>
      </c>
      <c r="C103" s="12">
        <f>IF(AND($C$94&gt;0,$C$94&lt;&gt;"N/D")=TRUE,B103/$C$94,0)</f>
        <v>8.5411670309112911E-2</v>
      </c>
      <c r="F103" s="128" t="s">
        <v>271</v>
      </c>
      <c r="G103" s="129"/>
      <c r="H103" s="11">
        <v>367524</v>
      </c>
      <c r="I103" s="12">
        <f t="shared" si="3"/>
        <v>0.40730823961237872</v>
      </c>
    </row>
    <row r="104" spans="1:9" ht="15.75" x14ac:dyDescent="0.25">
      <c r="F104" s="128" t="s">
        <v>272</v>
      </c>
      <c r="G104" s="129"/>
      <c r="H104" s="11">
        <v>371809</v>
      </c>
      <c r="I104" s="12">
        <f t="shared" si="3"/>
        <v>0.4120570881412885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821923</v>
      </c>
      <c r="I105" s="12">
        <f t="shared" si="3"/>
        <v>0.91089564280679669</v>
      </c>
    </row>
    <row r="106" spans="1:9" ht="15.75" x14ac:dyDescent="0.25">
      <c r="A106" s="40" t="s">
        <v>37</v>
      </c>
      <c r="B106" s="10"/>
      <c r="C106" s="16"/>
      <c r="D106" s="11">
        <v>901975</v>
      </c>
      <c r="F106" s="128" t="s">
        <v>264</v>
      </c>
      <c r="G106" s="129"/>
      <c r="H106" s="11">
        <v>519045</v>
      </c>
      <c r="I106" s="12">
        <f t="shared" si="3"/>
        <v>0.57523129164246989</v>
      </c>
    </row>
    <row r="107" spans="1:9" ht="15.75" x14ac:dyDescent="0.25">
      <c r="A107" s="44" t="s">
        <v>38</v>
      </c>
      <c r="B107" s="28"/>
      <c r="C107" s="45"/>
      <c r="D107" s="126">
        <v>35887.81</v>
      </c>
      <c r="F107" s="128" t="s">
        <v>274</v>
      </c>
      <c r="G107" s="129"/>
      <c r="H107" s="11">
        <v>442478</v>
      </c>
      <c r="I107" s="12">
        <f t="shared" si="3"/>
        <v>0.49037596251457349</v>
      </c>
    </row>
    <row r="108" spans="1:9" ht="15.75" x14ac:dyDescent="0.25">
      <c r="A108" s="26" t="s">
        <v>218</v>
      </c>
      <c r="B108" s="10"/>
      <c r="C108" s="16"/>
      <c r="D108" s="127">
        <v>10283.040000000001</v>
      </c>
      <c r="F108" s="128" t="s">
        <v>275</v>
      </c>
      <c r="G108" s="129"/>
      <c r="H108" s="11">
        <v>195688</v>
      </c>
      <c r="I108" s="12">
        <f t="shared" si="3"/>
        <v>0.2168711017328587</v>
      </c>
    </row>
    <row r="109" spans="1:9" ht="15.75" x14ac:dyDescent="0.25">
      <c r="F109" s="128" t="s">
        <v>276</v>
      </c>
      <c r="G109" s="129"/>
      <c r="H109" s="11">
        <v>123975</v>
      </c>
      <c r="I109" s="12">
        <f t="shared" si="3"/>
        <v>0.13739521502254179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213723</v>
      </c>
      <c r="C112" s="12">
        <f>IF(AND($D$106&gt;0,$D$106&lt;&gt;"N/D")=TRUE,B112/$D$106,0)</f>
        <v>0.23695002633110673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460805</v>
      </c>
      <c r="C113" s="12">
        <f t="shared" ref="C113:C118" si="4">IF(AND($D$106&gt;0,$D$106&lt;&gt;"N/D")=TRUE,B113/$D$106,0)</f>
        <v>0.51088444801685196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112931</v>
      </c>
      <c r="C114" s="12">
        <f t="shared" si="4"/>
        <v>0.12520413536960559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49038</v>
      </c>
      <c r="C115" s="12">
        <f t="shared" si="4"/>
        <v>5.4367360514426671E-2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39320</v>
      </c>
      <c r="C116" s="12">
        <f t="shared" si="4"/>
        <v>4.3593225976329718E-2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8113</v>
      </c>
      <c r="C117" s="12">
        <f t="shared" si="4"/>
        <v>8.99470606169794E-3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18045</v>
      </c>
      <c r="C118" s="12">
        <f t="shared" si="4"/>
        <v>2.000609772998143E-2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1497686</v>
      </c>
      <c r="C135" s="133">
        <f>C136+C137</f>
        <v>1</v>
      </c>
      <c r="G135" s="49" t="s">
        <v>277</v>
      </c>
      <c r="H135" s="131">
        <f>SUM(H136:H138)</f>
        <v>997747</v>
      </c>
      <c r="I135" s="132">
        <f>SUM(I136:I138)</f>
        <v>1</v>
      </c>
    </row>
    <row r="136" spans="1:9" ht="15.75" x14ac:dyDescent="0.25">
      <c r="A136" s="50" t="s">
        <v>75</v>
      </c>
      <c r="B136" s="11">
        <v>1463476</v>
      </c>
      <c r="C136" s="24">
        <f>IF(AND($B$135&gt;0,$B$135&lt;&gt;"N/D")=TRUE,B136/$B$135,0)</f>
        <v>0.9771580958892585</v>
      </c>
      <c r="G136" s="50" t="s">
        <v>101</v>
      </c>
      <c r="H136" s="11">
        <v>382170</v>
      </c>
      <c r="I136" s="24">
        <f>IF(H135&gt;0,H136/$H$135,0)</f>
        <v>0.38303297328881969</v>
      </c>
    </row>
    <row r="137" spans="1:9" ht="15.75" x14ac:dyDescent="0.25">
      <c r="A137" s="50" t="s">
        <v>76</v>
      </c>
      <c r="B137" s="11">
        <v>34210</v>
      </c>
      <c r="C137" s="24">
        <f>IF(AND($B$135&gt;0,$B$135&lt;&gt;"N/D")=TRUE,B137/$B$135,0)</f>
        <v>2.2841904110741502E-2</v>
      </c>
      <c r="G137" s="50" t="s">
        <v>278</v>
      </c>
      <c r="H137" s="11">
        <v>231793</v>
      </c>
      <c r="I137" s="24">
        <f>IF(H136&gt;0,H137/$H$135,0)</f>
        <v>0.23231640886918226</v>
      </c>
    </row>
    <row r="138" spans="1:9" ht="15.75" x14ac:dyDescent="0.25">
      <c r="G138" s="50" t="s">
        <v>279</v>
      </c>
      <c r="H138" s="11">
        <v>383784</v>
      </c>
      <c r="I138" s="24">
        <f>IF(H137&gt;0,H138/$H$135,0)</f>
        <v>0.384650617841998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151268</v>
      </c>
      <c r="C141" s="24">
        <f t="shared" ref="C141:C146" si="6">IF(AND($B$136&gt;0,$B$136&lt;&gt;"N/D")=TRUE,B141/$B$136,0)</f>
        <v>0.10336213234791687</v>
      </c>
      <c r="G141" s="26" t="s">
        <v>281</v>
      </c>
      <c r="H141" s="119">
        <v>556678</v>
      </c>
      <c r="I141" s="114">
        <f t="shared" ref="I141:I148" si="7">IF($B$58&gt;0,H141/$B$58,0)</f>
        <v>0.17665924078270087</v>
      </c>
    </row>
    <row r="142" spans="1:9" ht="15.75" x14ac:dyDescent="0.25">
      <c r="A142" s="43" t="s">
        <v>51</v>
      </c>
      <c r="B142" s="11">
        <v>1096229</v>
      </c>
      <c r="C142" s="24">
        <f t="shared" si="6"/>
        <v>0.74905840615083541</v>
      </c>
      <c r="G142" s="116" t="s">
        <v>282</v>
      </c>
      <c r="H142" s="118">
        <f>SUM(H143:H148)</f>
        <v>2594462</v>
      </c>
      <c r="I142" s="121">
        <f t="shared" si="7"/>
        <v>0.8233407592172991</v>
      </c>
    </row>
    <row r="143" spans="1:9" ht="15.75" x14ac:dyDescent="0.25">
      <c r="A143" s="43" t="s">
        <v>52</v>
      </c>
      <c r="B143" s="11">
        <v>77406</v>
      </c>
      <c r="C143" s="24">
        <f t="shared" si="6"/>
        <v>5.2891882067078656E-2</v>
      </c>
      <c r="G143" s="26" t="s">
        <v>288</v>
      </c>
      <c r="H143" s="119">
        <v>113238</v>
      </c>
      <c r="I143" s="114">
        <f t="shared" si="7"/>
        <v>3.5935566176050572E-2</v>
      </c>
    </row>
    <row r="144" spans="1:9" ht="15.75" x14ac:dyDescent="0.25">
      <c r="A144" s="43" t="s">
        <v>53</v>
      </c>
      <c r="B144" s="11">
        <v>138573</v>
      </c>
      <c r="C144" s="24">
        <f t="shared" si="6"/>
        <v>9.4687579434169056E-2</v>
      </c>
      <c r="G144" s="26" t="s">
        <v>283</v>
      </c>
      <c r="H144" s="119">
        <v>2081420</v>
      </c>
      <c r="I144" s="114">
        <f t="shared" si="7"/>
        <v>0.66052920530347747</v>
      </c>
    </row>
    <row r="145" spans="1:9" ht="15.75" x14ac:dyDescent="0.25">
      <c r="A145" s="25" t="s">
        <v>14</v>
      </c>
      <c r="B145" s="31">
        <v>886495</v>
      </c>
      <c r="C145" s="32">
        <f t="shared" si="6"/>
        <v>0.60574618237675237</v>
      </c>
      <c r="D145" s="52"/>
      <c r="G145" s="26" t="s">
        <v>284</v>
      </c>
      <c r="H145" s="119">
        <v>199420</v>
      </c>
      <c r="I145" s="114">
        <f t="shared" si="7"/>
        <v>6.3285033353008752E-2</v>
      </c>
    </row>
    <row r="146" spans="1:9" ht="15.75" x14ac:dyDescent="0.25">
      <c r="A146" s="25" t="s">
        <v>15</v>
      </c>
      <c r="B146" s="31">
        <v>576981</v>
      </c>
      <c r="C146" s="32">
        <f t="shared" si="6"/>
        <v>0.39425381762324768</v>
      </c>
      <c r="G146" s="26" t="s">
        <v>285</v>
      </c>
      <c r="H146" s="119">
        <v>8026</v>
      </c>
      <c r="I146" s="114">
        <f t="shared" si="7"/>
        <v>2.5470147311766537E-3</v>
      </c>
    </row>
    <row r="147" spans="1:9" x14ac:dyDescent="0.2">
      <c r="G147" s="26" t="s">
        <v>286</v>
      </c>
      <c r="H147" s="119">
        <v>180163</v>
      </c>
      <c r="I147" s="114">
        <f t="shared" si="7"/>
        <v>5.7173911663715354E-2</v>
      </c>
    </row>
    <row r="148" spans="1:9" x14ac:dyDescent="0.2">
      <c r="G148" s="26" t="s">
        <v>287</v>
      </c>
      <c r="H148" s="119">
        <v>12195</v>
      </c>
      <c r="I148" s="114">
        <f t="shared" si="7"/>
        <v>3.8700279898703327E-3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9029.3700000000008</v>
      </c>
      <c r="E162" s="24">
        <f>IF(AND($D$107&gt;0,$D$107&lt;&gt;"N/D")=TRUE,D162/$D$107,0)</f>
        <v>0.25159991651761426</v>
      </c>
    </row>
    <row r="163" spans="1:9" ht="15.75" x14ac:dyDescent="0.2">
      <c r="A163" s="56" t="s">
        <v>55</v>
      </c>
      <c r="B163" s="28"/>
      <c r="C163" s="45"/>
      <c r="D163" s="57">
        <v>1790.8</v>
      </c>
      <c r="E163" s="23">
        <f t="shared" ref="E163:E173" si="8">IF(AND($D$107&gt;0,$D$107&lt;&gt;"N/D")=TRUE,D163/$D$107,0)</f>
        <v>4.9899952100727243E-2</v>
      </c>
    </row>
    <row r="164" spans="1:9" ht="15.75" x14ac:dyDescent="0.2">
      <c r="A164" s="51" t="s">
        <v>56</v>
      </c>
      <c r="B164" s="10"/>
      <c r="C164" s="16"/>
      <c r="D164" s="55">
        <v>3054.05</v>
      </c>
      <c r="E164" s="24">
        <f t="shared" si="8"/>
        <v>8.5099926688198588E-2</v>
      </c>
    </row>
    <row r="165" spans="1:9" ht="15.75" x14ac:dyDescent="0.2">
      <c r="A165" s="56" t="s">
        <v>57</v>
      </c>
      <c r="B165" s="28"/>
      <c r="C165" s="45"/>
      <c r="D165" s="57">
        <v>1715.44</v>
      </c>
      <c r="E165" s="23">
        <f t="shared" si="8"/>
        <v>4.7800074732896776E-2</v>
      </c>
    </row>
    <row r="166" spans="1:9" ht="15.75" x14ac:dyDescent="0.2">
      <c r="A166" s="51" t="s">
        <v>58</v>
      </c>
      <c r="B166" s="10"/>
      <c r="C166" s="16"/>
      <c r="D166" s="55">
        <v>811.06</v>
      </c>
      <c r="E166" s="24">
        <f t="shared" si="8"/>
        <v>2.259987444204592E-2</v>
      </c>
    </row>
    <row r="167" spans="1:9" ht="15.75" x14ac:dyDescent="0.2">
      <c r="A167" s="56" t="s">
        <v>59</v>
      </c>
      <c r="B167" s="28"/>
      <c r="C167" s="45"/>
      <c r="D167" s="57">
        <v>3563.66</v>
      </c>
      <c r="E167" s="23">
        <f t="shared" si="8"/>
        <v>9.9300013012775093E-2</v>
      </c>
    </row>
    <row r="168" spans="1:9" ht="15.75" x14ac:dyDescent="0.2">
      <c r="A168" s="51" t="s">
        <v>63</v>
      </c>
      <c r="B168" s="10"/>
      <c r="C168" s="16"/>
      <c r="D168" s="55">
        <v>2813.6</v>
      </c>
      <c r="E168" s="24">
        <f t="shared" si="8"/>
        <v>7.8399880070698105E-2</v>
      </c>
    </row>
    <row r="169" spans="1:9" ht="15.75" x14ac:dyDescent="0.2">
      <c r="A169" s="56" t="s">
        <v>64</v>
      </c>
      <c r="B169" s="28"/>
      <c r="C169" s="45"/>
      <c r="D169" s="57">
        <v>1722.61</v>
      </c>
      <c r="E169" s="23">
        <f t="shared" si="8"/>
        <v>4.7999864020680003E-2</v>
      </c>
    </row>
    <row r="170" spans="1:9" ht="15.75" x14ac:dyDescent="0.2">
      <c r="A170" s="51" t="s">
        <v>65</v>
      </c>
      <c r="B170" s="10"/>
      <c r="C170" s="16"/>
      <c r="D170" s="55">
        <v>1837.46</v>
      </c>
      <c r="E170" s="24">
        <f t="shared" si="8"/>
        <v>5.1200115025129708E-2</v>
      </c>
    </row>
    <row r="171" spans="1:9" ht="15.75" x14ac:dyDescent="0.2">
      <c r="A171" s="56" t="s">
        <v>66</v>
      </c>
      <c r="B171" s="28"/>
      <c r="C171" s="45"/>
      <c r="D171" s="57">
        <v>825.42</v>
      </c>
      <c r="E171" s="23">
        <f t="shared" si="8"/>
        <v>2.3000010309907459E-2</v>
      </c>
    </row>
    <row r="172" spans="1:9" ht="15.75" x14ac:dyDescent="0.2">
      <c r="A172" s="51" t="s">
        <v>67</v>
      </c>
      <c r="B172" s="10"/>
      <c r="C172" s="16"/>
      <c r="D172" s="55">
        <v>294.27999999999997</v>
      </c>
      <c r="E172" s="24">
        <f t="shared" si="8"/>
        <v>8.1999988296861809E-3</v>
      </c>
    </row>
    <row r="173" spans="1:9" ht="15.75" x14ac:dyDescent="0.2">
      <c r="A173" s="56" t="s">
        <v>68</v>
      </c>
      <c r="B173" s="28"/>
      <c r="C173" s="45"/>
      <c r="D173" s="57">
        <v>8430.0499999999993</v>
      </c>
      <c r="E173" s="23">
        <f t="shared" si="8"/>
        <v>0.2349000956034932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86723</v>
      </c>
      <c r="E177" s="78">
        <v>395988</v>
      </c>
      <c r="F177" s="79">
        <v>7110</v>
      </c>
      <c r="G177" s="79">
        <v>10650123.199999999</v>
      </c>
      <c r="H177" s="80">
        <v>0.84819999999999995</v>
      </c>
    </row>
    <row r="178" spans="1:8" x14ac:dyDescent="0.2">
      <c r="A178" s="214" t="s">
        <v>195</v>
      </c>
      <c r="B178" s="215"/>
      <c r="C178" s="216"/>
      <c r="D178" s="58">
        <v>24</v>
      </c>
      <c r="E178" s="58">
        <v>190</v>
      </c>
      <c r="F178" s="59">
        <v>6473</v>
      </c>
      <c r="G178" s="59">
        <v>23733538.629999999</v>
      </c>
      <c r="H178" s="76">
        <v>0.20250000000000001</v>
      </c>
    </row>
    <row r="179" spans="1:8" ht="15" customHeight="1" x14ac:dyDescent="0.2">
      <c r="A179" s="225" t="s">
        <v>196</v>
      </c>
      <c r="B179" s="226"/>
      <c r="C179" s="227"/>
      <c r="D179" s="60">
        <v>126</v>
      </c>
      <c r="E179" s="60">
        <v>10228</v>
      </c>
      <c r="F179" s="61">
        <v>16348</v>
      </c>
      <c r="G179" s="61">
        <v>866712982.77999997</v>
      </c>
      <c r="H179" s="77">
        <v>3.5099999999999999E-2</v>
      </c>
    </row>
    <row r="180" spans="1:8" ht="15" customHeight="1" x14ac:dyDescent="0.2">
      <c r="A180" s="214" t="s">
        <v>197</v>
      </c>
      <c r="B180" s="215"/>
      <c r="C180" s="216"/>
      <c r="D180" s="58">
        <v>6</v>
      </c>
      <c r="E180" s="58">
        <v>468</v>
      </c>
      <c r="F180" s="59">
        <v>10881</v>
      </c>
      <c r="G180" s="59">
        <v>98920273.400000006</v>
      </c>
      <c r="H180" s="76">
        <v>0.17879999999999999</v>
      </c>
    </row>
    <row r="181" spans="1:8" ht="15" customHeight="1" x14ac:dyDescent="0.2">
      <c r="A181" s="225" t="s">
        <v>93</v>
      </c>
      <c r="B181" s="226"/>
      <c r="C181" s="227"/>
      <c r="D181" s="60">
        <v>7967</v>
      </c>
      <c r="E181" s="60">
        <v>178039</v>
      </c>
      <c r="F181" s="61">
        <v>8765</v>
      </c>
      <c r="G181" s="61">
        <v>87345442.780000001</v>
      </c>
      <c r="H181" s="77">
        <v>0.68940000000000001</v>
      </c>
    </row>
    <row r="182" spans="1:8" ht="15" customHeight="1" x14ac:dyDescent="0.2">
      <c r="A182" s="214" t="s">
        <v>92</v>
      </c>
      <c r="B182" s="215"/>
      <c r="C182" s="216"/>
      <c r="D182" s="58">
        <v>419</v>
      </c>
      <c r="E182" s="58">
        <v>5509</v>
      </c>
      <c r="F182" s="59">
        <v>5919</v>
      </c>
      <c r="G182" s="59">
        <v>15762918.57</v>
      </c>
      <c r="H182" s="76">
        <v>0.20469999999999999</v>
      </c>
    </row>
    <row r="183" spans="1:8" ht="15" customHeight="1" x14ac:dyDescent="0.2">
      <c r="A183" s="225" t="s">
        <v>94</v>
      </c>
      <c r="B183" s="226"/>
      <c r="C183" s="227"/>
      <c r="D183" s="60">
        <v>3092</v>
      </c>
      <c r="E183" s="60">
        <v>18245</v>
      </c>
      <c r="F183" s="61">
        <v>7515</v>
      </c>
      <c r="G183" s="61">
        <v>7216219.9000000004</v>
      </c>
      <c r="H183" s="77">
        <v>0.52210000000000001</v>
      </c>
    </row>
    <row r="184" spans="1:8" ht="15" customHeight="1" x14ac:dyDescent="0.2">
      <c r="A184" s="214" t="s">
        <v>95</v>
      </c>
      <c r="B184" s="215"/>
      <c r="C184" s="216"/>
      <c r="D184" s="58">
        <v>36095</v>
      </c>
      <c r="E184" s="58">
        <v>37865</v>
      </c>
      <c r="F184" s="59">
        <v>3548</v>
      </c>
      <c r="G184" s="59">
        <v>824472.14</v>
      </c>
      <c r="H184" s="76">
        <v>1.4549000000000001</v>
      </c>
    </row>
    <row r="185" spans="1:8" ht="15" customHeight="1" x14ac:dyDescent="0.2">
      <c r="A185" s="225" t="s">
        <v>199</v>
      </c>
      <c r="B185" s="226"/>
      <c r="C185" s="227"/>
      <c r="D185" s="60">
        <v>10062</v>
      </c>
      <c r="E185" s="60">
        <v>17668</v>
      </c>
      <c r="F185" s="61">
        <v>2612</v>
      </c>
      <c r="G185" s="61">
        <v>700708.36</v>
      </c>
      <c r="H185" s="77">
        <v>2.0899000000000001</v>
      </c>
    </row>
    <row r="186" spans="1:8" ht="15" customHeight="1" x14ac:dyDescent="0.2">
      <c r="A186" s="214" t="s">
        <v>200</v>
      </c>
      <c r="B186" s="215"/>
      <c r="C186" s="216"/>
      <c r="D186" s="58">
        <v>1842</v>
      </c>
      <c r="E186" s="58">
        <v>62106</v>
      </c>
      <c r="F186" s="59">
        <v>6108</v>
      </c>
      <c r="G186" s="59">
        <v>9781819.1500000004</v>
      </c>
      <c r="H186" s="76">
        <v>0.8427</v>
      </c>
    </row>
    <row r="187" spans="1:8" ht="15" customHeight="1" x14ac:dyDescent="0.2">
      <c r="A187" s="225" t="s">
        <v>96</v>
      </c>
      <c r="B187" s="226"/>
      <c r="C187" s="227"/>
      <c r="D187" s="60">
        <v>3</v>
      </c>
      <c r="E187" s="60">
        <v>0</v>
      </c>
      <c r="F187" s="61">
        <v>0</v>
      </c>
      <c r="G187" s="61">
        <v>37273194.25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1161</v>
      </c>
      <c r="E188" s="58">
        <v>14912</v>
      </c>
      <c r="F188" s="59">
        <v>3385</v>
      </c>
      <c r="G188" s="59">
        <v>3376217.68</v>
      </c>
      <c r="H188" s="76">
        <v>3.2629999999999999</v>
      </c>
    </row>
    <row r="189" spans="1:8" ht="15" customHeight="1" x14ac:dyDescent="0.2">
      <c r="A189" s="225" t="s">
        <v>202</v>
      </c>
      <c r="B189" s="226"/>
      <c r="C189" s="227"/>
      <c r="D189" s="60">
        <v>973</v>
      </c>
      <c r="E189" s="60">
        <v>1882</v>
      </c>
      <c r="F189" s="61">
        <v>9005</v>
      </c>
      <c r="G189" s="61">
        <v>1783640.31</v>
      </c>
      <c r="H189" s="77">
        <v>1.2593000000000001</v>
      </c>
    </row>
    <row r="190" spans="1:8" ht="15" customHeight="1" x14ac:dyDescent="0.2">
      <c r="A190" s="214" t="s">
        <v>203</v>
      </c>
      <c r="B190" s="215"/>
      <c r="C190" s="216"/>
      <c r="D190" s="58">
        <v>815</v>
      </c>
      <c r="E190" s="58">
        <v>2838</v>
      </c>
      <c r="F190" s="59">
        <v>3778</v>
      </c>
      <c r="G190" s="59">
        <v>1171743.28</v>
      </c>
      <c r="H190" s="76">
        <v>2.3546</v>
      </c>
    </row>
    <row r="191" spans="1:8" ht="15" customHeight="1" x14ac:dyDescent="0.2">
      <c r="A191" s="225" t="s">
        <v>204</v>
      </c>
      <c r="B191" s="226"/>
      <c r="C191" s="227"/>
      <c r="D191" s="60">
        <v>148</v>
      </c>
      <c r="E191" s="60">
        <v>7465</v>
      </c>
      <c r="F191" s="61">
        <v>2587</v>
      </c>
      <c r="G191" s="61">
        <v>9637278.5600000005</v>
      </c>
      <c r="H191" s="77">
        <v>1.5024999999999999</v>
      </c>
    </row>
    <row r="192" spans="1:8" ht="15" customHeight="1" x14ac:dyDescent="0.2">
      <c r="A192" s="214" t="s">
        <v>205</v>
      </c>
      <c r="B192" s="215"/>
      <c r="C192" s="216"/>
      <c r="D192" s="58">
        <v>2071</v>
      </c>
      <c r="E192" s="58">
        <v>3017</v>
      </c>
      <c r="F192" s="59">
        <v>5222</v>
      </c>
      <c r="G192" s="59">
        <v>951958.95</v>
      </c>
      <c r="H192" s="76">
        <v>0.76019999999999999</v>
      </c>
    </row>
    <row r="193" spans="1:9" ht="15" customHeight="1" x14ac:dyDescent="0.2">
      <c r="A193" s="225" t="s">
        <v>206</v>
      </c>
      <c r="B193" s="226"/>
      <c r="C193" s="227"/>
      <c r="D193" s="60">
        <v>2290</v>
      </c>
      <c r="E193" s="60">
        <v>6100</v>
      </c>
      <c r="F193" s="61">
        <v>12399</v>
      </c>
      <c r="G193" s="61">
        <v>1274769.42</v>
      </c>
      <c r="H193" s="77">
        <v>1.2811999999999999</v>
      </c>
    </row>
    <row r="194" spans="1:9" ht="15" customHeight="1" x14ac:dyDescent="0.2">
      <c r="A194" s="214" t="s">
        <v>207</v>
      </c>
      <c r="B194" s="215"/>
      <c r="C194" s="216"/>
      <c r="D194" s="58">
        <v>4382</v>
      </c>
      <c r="E194" s="58">
        <v>12346</v>
      </c>
      <c r="F194" s="59">
        <v>3854</v>
      </c>
      <c r="G194" s="59">
        <v>723155.98</v>
      </c>
      <c r="H194" s="76">
        <v>4.3216000000000001</v>
      </c>
    </row>
    <row r="195" spans="1:9" ht="15" customHeight="1" x14ac:dyDescent="0.2">
      <c r="A195" s="225" t="s">
        <v>208</v>
      </c>
      <c r="B195" s="226"/>
      <c r="C195" s="227"/>
      <c r="D195" s="60">
        <v>471</v>
      </c>
      <c r="E195" s="60">
        <v>7272</v>
      </c>
      <c r="F195" s="61">
        <v>8226</v>
      </c>
      <c r="G195" s="61">
        <v>21440730.77</v>
      </c>
      <c r="H195" s="77">
        <v>0.26069999999999999</v>
      </c>
    </row>
    <row r="196" spans="1:9" ht="15" customHeight="1" x14ac:dyDescent="0.2">
      <c r="A196" s="214" t="s">
        <v>97</v>
      </c>
      <c r="B196" s="215"/>
      <c r="C196" s="216"/>
      <c r="D196" s="58">
        <v>14776</v>
      </c>
      <c r="E196" s="58">
        <v>9838</v>
      </c>
      <c r="F196" s="59">
        <v>5636</v>
      </c>
      <c r="G196" s="59">
        <v>494639.52</v>
      </c>
      <c r="H196" s="76">
        <v>0.53859999999999997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14011.77</v>
      </c>
      <c r="E205" s="182">
        <v>14115.08</v>
      </c>
      <c r="F205" s="182">
        <v>15128.73</v>
      </c>
      <c r="G205" s="182">
        <v>15290.75</v>
      </c>
      <c r="H205" s="182">
        <v>12086.97</v>
      </c>
      <c r="I205" s="182">
        <v>12121.81</v>
      </c>
    </row>
    <row r="206" spans="1:9" ht="15" customHeight="1" x14ac:dyDescent="0.2">
      <c r="A206" s="214" t="s">
        <v>383</v>
      </c>
      <c r="B206" s="215"/>
      <c r="C206" s="216"/>
      <c r="D206" s="183">
        <v>9100.9699999999993</v>
      </c>
      <c r="E206" s="183">
        <v>9790.1299999999992</v>
      </c>
      <c r="F206" s="183">
        <v>9158.23</v>
      </c>
      <c r="G206" s="183">
        <v>9777.27</v>
      </c>
      <c r="H206" s="183">
        <v>8850.17</v>
      </c>
      <c r="I206" s="183">
        <v>9837.56</v>
      </c>
    </row>
    <row r="207" spans="1:9" ht="15" customHeight="1" x14ac:dyDescent="0.2">
      <c r="A207" s="225" t="s">
        <v>384</v>
      </c>
      <c r="B207" s="226"/>
      <c r="C207" s="227"/>
      <c r="D207" s="184">
        <v>20242.12</v>
      </c>
      <c r="E207" s="184">
        <v>20256.849999999999</v>
      </c>
      <c r="F207" s="184">
        <v>20292.2</v>
      </c>
      <c r="G207" s="184">
        <v>20309.36</v>
      </c>
      <c r="H207" s="184">
        <v>19652.650000000001</v>
      </c>
      <c r="I207" s="184">
        <v>19638.96</v>
      </c>
    </row>
    <row r="208" spans="1:9" ht="15" customHeight="1" x14ac:dyDescent="0.2">
      <c r="A208" s="214" t="s">
        <v>385</v>
      </c>
      <c r="B208" s="215"/>
      <c r="C208" s="216"/>
      <c r="D208" s="183">
        <v>16163.11</v>
      </c>
      <c r="E208" s="183">
        <v>16164.64</v>
      </c>
      <c r="F208" s="183">
        <v>17876.86</v>
      </c>
      <c r="G208" s="183">
        <v>17878.580000000002</v>
      </c>
      <c r="H208" s="183">
        <v>12954.17</v>
      </c>
      <c r="I208" s="183">
        <v>12955.11</v>
      </c>
    </row>
    <row r="209" spans="1:9" ht="15" customHeight="1" x14ac:dyDescent="0.2">
      <c r="A209" s="225" t="s">
        <v>386</v>
      </c>
      <c r="B209" s="226"/>
      <c r="C209" s="227"/>
      <c r="D209" s="184">
        <v>9126.9699999999993</v>
      </c>
      <c r="E209" s="184">
        <v>9126.9699999999993</v>
      </c>
      <c r="F209" s="184">
        <v>9087.02</v>
      </c>
      <c r="G209" s="184">
        <v>9087.02</v>
      </c>
      <c r="H209" s="184">
        <v>9325.92</v>
      </c>
      <c r="I209" s="184">
        <v>9325.92</v>
      </c>
    </row>
    <row r="210" spans="1:9" ht="15" customHeight="1" x14ac:dyDescent="0.2">
      <c r="A210" s="214" t="s">
        <v>387</v>
      </c>
      <c r="B210" s="215"/>
      <c r="C210" s="216"/>
      <c r="D210" s="183">
        <v>25254.23</v>
      </c>
      <c r="E210" s="183">
        <v>25254.23</v>
      </c>
      <c r="F210" s="183">
        <v>25879.64</v>
      </c>
      <c r="G210" s="183">
        <v>25879.64</v>
      </c>
      <c r="H210" s="183">
        <v>22612.73</v>
      </c>
      <c r="I210" s="183">
        <v>22612.73</v>
      </c>
    </row>
    <row r="211" spans="1:9" ht="15" customHeight="1" x14ac:dyDescent="0.2">
      <c r="A211" s="225" t="s">
        <v>388</v>
      </c>
      <c r="B211" s="226"/>
      <c r="C211" s="227"/>
      <c r="D211" s="184">
        <v>11155.53</v>
      </c>
      <c r="E211" s="184">
        <v>11157.18</v>
      </c>
      <c r="F211" s="184">
        <v>11920.15</v>
      </c>
      <c r="G211" s="184">
        <v>11921.97</v>
      </c>
      <c r="H211" s="184">
        <v>10159.209999999999</v>
      </c>
      <c r="I211" s="184">
        <v>10160.620000000001</v>
      </c>
    </row>
    <row r="212" spans="1:9" ht="15" customHeight="1" x14ac:dyDescent="0.2">
      <c r="A212" s="214" t="s">
        <v>389</v>
      </c>
      <c r="B212" s="215"/>
      <c r="C212" s="216"/>
      <c r="D212" s="183">
        <v>12652.06</v>
      </c>
      <c r="E212" s="183">
        <v>12652.06</v>
      </c>
      <c r="F212" s="183">
        <v>12673</v>
      </c>
      <c r="G212" s="183">
        <v>12673</v>
      </c>
      <c r="H212" s="183">
        <v>12542.56</v>
      </c>
      <c r="I212" s="183">
        <v>12542.56</v>
      </c>
    </row>
    <row r="213" spans="1:9" ht="15" customHeight="1" x14ac:dyDescent="0.2">
      <c r="A213" s="225" t="s">
        <v>390</v>
      </c>
      <c r="B213" s="226"/>
      <c r="C213" s="227"/>
      <c r="D213" s="184">
        <v>10184.5</v>
      </c>
      <c r="E213" s="184">
        <v>10184.5</v>
      </c>
      <c r="F213" s="184">
        <v>10752.26</v>
      </c>
      <c r="G213" s="184">
        <v>10752.26</v>
      </c>
      <c r="H213" s="184">
        <v>9532.34</v>
      </c>
      <c r="I213" s="184">
        <v>9532.34</v>
      </c>
    </row>
    <row r="214" spans="1:9" ht="15" customHeight="1" x14ac:dyDescent="0.2">
      <c r="A214" s="214" t="s">
        <v>391</v>
      </c>
      <c r="B214" s="215"/>
      <c r="C214" s="216"/>
      <c r="D214" s="183">
        <v>16098.06</v>
      </c>
      <c r="E214" s="183">
        <v>16098.06</v>
      </c>
      <c r="F214" s="183">
        <v>17851.27</v>
      </c>
      <c r="G214" s="183">
        <v>17851.27</v>
      </c>
      <c r="H214" s="183">
        <v>15033.12</v>
      </c>
      <c r="I214" s="183">
        <v>15033.12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837298</v>
      </c>
      <c r="E220" s="58">
        <v>751392</v>
      </c>
      <c r="F220" s="58">
        <v>529833</v>
      </c>
      <c r="G220" s="58">
        <v>469415</v>
      </c>
      <c r="H220" s="58">
        <v>307465</v>
      </c>
      <c r="I220" s="58">
        <v>281977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6</v>
      </c>
      <c r="E222" s="58">
        <v>2</v>
      </c>
      <c r="F222" s="58">
        <v>6</v>
      </c>
      <c r="G222" s="58">
        <v>2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26122</v>
      </c>
      <c r="E223" s="58">
        <v>23275</v>
      </c>
      <c r="F223" s="58">
        <v>16788</v>
      </c>
      <c r="G223" s="58">
        <v>14675</v>
      </c>
      <c r="H223" s="58">
        <v>9334</v>
      </c>
      <c r="I223" s="58">
        <v>8600</v>
      </c>
    </row>
    <row r="224" spans="1:9" ht="15" customHeight="1" x14ac:dyDescent="0.2">
      <c r="A224" s="208" t="s">
        <v>404</v>
      </c>
      <c r="B224" s="209"/>
      <c r="C224" s="209"/>
      <c r="D224" s="181">
        <v>251147</v>
      </c>
      <c r="E224" s="58">
        <v>223093</v>
      </c>
      <c r="F224" s="58">
        <v>156541</v>
      </c>
      <c r="G224" s="58">
        <v>136828</v>
      </c>
      <c r="H224" s="58">
        <v>94606</v>
      </c>
      <c r="I224" s="58">
        <v>86265</v>
      </c>
    </row>
    <row r="225" spans="1:9" ht="15" customHeight="1" x14ac:dyDescent="0.2">
      <c r="A225" s="208" t="s">
        <v>405</v>
      </c>
      <c r="B225" s="209"/>
      <c r="C225" s="209"/>
      <c r="D225" s="181">
        <v>224064</v>
      </c>
      <c r="E225" s="58">
        <v>199238</v>
      </c>
      <c r="F225" s="58">
        <v>139948</v>
      </c>
      <c r="G225" s="58">
        <v>122627</v>
      </c>
      <c r="H225" s="58">
        <v>84116</v>
      </c>
      <c r="I225" s="58">
        <v>76611</v>
      </c>
    </row>
    <row r="226" spans="1:9" ht="15" customHeight="1" x14ac:dyDescent="0.2">
      <c r="A226" s="208" t="s">
        <v>406</v>
      </c>
      <c r="B226" s="209"/>
      <c r="C226" s="209"/>
      <c r="D226" s="181">
        <v>192545</v>
      </c>
      <c r="E226" s="58">
        <v>174724</v>
      </c>
      <c r="F226" s="58">
        <v>119984</v>
      </c>
      <c r="G226" s="58">
        <v>107741</v>
      </c>
      <c r="H226" s="58">
        <v>72561</v>
      </c>
      <c r="I226" s="58">
        <v>66983</v>
      </c>
    </row>
    <row r="227" spans="1:9" ht="15" customHeight="1" x14ac:dyDescent="0.2">
      <c r="A227" s="208" t="s">
        <v>407</v>
      </c>
      <c r="B227" s="209"/>
      <c r="C227" s="209"/>
      <c r="D227" s="181">
        <v>124170</v>
      </c>
      <c r="E227" s="58">
        <v>113686</v>
      </c>
      <c r="F227" s="58">
        <v>82845</v>
      </c>
      <c r="G227" s="58">
        <v>75317</v>
      </c>
      <c r="H227" s="58">
        <v>41325</v>
      </c>
      <c r="I227" s="58">
        <v>38369</v>
      </c>
    </row>
    <row r="228" spans="1:9" ht="15" customHeight="1" x14ac:dyDescent="0.2">
      <c r="A228" s="208" t="s">
        <v>408</v>
      </c>
      <c r="B228" s="209"/>
      <c r="C228" s="209"/>
      <c r="D228" s="181">
        <v>17305</v>
      </c>
      <c r="E228" s="58">
        <v>15663</v>
      </c>
      <c r="F228" s="58">
        <v>12167</v>
      </c>
      <c r="G228" s="58">
        <v>10874</v>
      </c>
      <c r="H228" s="58">
        <v>5138</v>
      </c>
      <c r="I228" s="58">
        <v>4789</v>
      </c>
    </row>
    <row r="229" spans="1:9" ht="15" customHeight="1" x14ac:dyDescent="0.2">
      <c r="A229" s="208" t="s">
        <v>409</v>
      </c>
      <c r="B229" s="209"/>
      <c r="C229" s="209"/>
      <c r="D229" s="181">
        <v>1939</v>
      </c>
      <c r="E229" s="58">
        <v>1711</v>
      </c>
      <c r="F229" s="58">
        <v>1554</v>
      </c>
      <c r="G229" s="58">
        <v>1351</v>
      </c>
      <c r="H229" s="58">
        <v>385</v>
      </c>
      <c r="I229" s="58">
        <v>360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234</v>
      </c>
      <c r="E231" s="58">
        <v>204</v>
      </c>
      <c r="F231" s="58">
        <v>94</v>
      </c>
      <c r="G231" s="58">
        <v>79</v>
      </c>
      <c r="H231" s="58">
        <v>140</v>
      </c>
      <c r="I231" s="58">
        <v>125</v>
      </c>
    </row>
    <row r="232" spans="1:9" ht="15" customHeight="1" x14ac:dyDescent="0.2">
      <c r="A232" s="208" t="s">
        <v>412</v>
      </c>
      <c r="B232" s="209"/>
      <c r="C232" s="209"/>
      <c r="D232" s="181">
        <v>431135</v>
      </c>
      <c r="E232" s="58">
        <v>386875</v>
      </c>
      <c r="F232" s="58">
        <v>246340</v>
      </c>
      <c r="G232" s="58">
        <v>217187</v>
      </c>
      <c r="H232" s="58">
        <v>184795</v>
      </c>
      <c r="I232" s="58">
        <v>169688</v>
      </c>
    </row>
    <row r="233" spans="1:9" ht="15" customHeight="1" x14ac:dyDescent="0.2">
      <c r="A233" s="208" t="s">
        <v>413</v>
      </c>
      <c r="B233" s="209"/>
      <c r="C233" s="209"/>
      <c r="D233" s="181">
        <v>311448</v>
      </c>
      <c r="E233" s="58">
        <v>278455</v>
      </c>
      <c r="F233" s="58">
        <v>210233</v>
      </c>
      <c r="G233" s="58">
        <v>185983</v>
      </c>
      <c r="H233" s="58">
        <v>101215</v>
      </c>
      <c r="I233" s="58">
        <v>92472</v>
      </c>
    </row>
    <row r="234" spans="1:9" ht="15" customHeight="1" x14ac:dyDescent="0.2">
      <c r="A234" s="208" t="s">
        <v>414</v>
      </c>
      <c r="B234" s="209"/>
      <c r="C234" s="209"/>
      <c r="D234" s="181">
        <v>71940</v>
      </c>
      <c r="E234" s="58">
        <v>64464</v>
      </c>
      <c r="F234" s="58">
        <v>54973</v>
      </c>
      <c r="G234" s="58">
        <v>48935</v>
      </c>
      <c r="H234" s="58">
        <v>16967</v>
      </c>
      <c r="I234" s="58">
        <v>15529</v>
      </c>
    </row>
    <row r="235" spans="1:9" ht="15" customHeight="1" x14ac:dyDescent="0.2">
      <c r="A235" s="208" t="s">
        <v>415</v>
      </c>
      <c r="B235" s="209"/>
      <c r="C235" s="209"/>
      <c r="D235" s="181">
        <v>22433</v>
      </c>
      <c r="E235" s="58">
        <v>21286</v>
      </c>
      <c r="F235" s="58">
        <v>18101</v>
      </c>
      <c r="G235" s="58">
        <v>17139</v>
      </c>
      <c r="H235" s="58">
        <v>4332</v>
      </c>
      <c r="I235" s="58">
        <v>4147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108</v>
      </c>
      <c r="E238" s="58">
        <v>108</v>
      </c>
      <c r="F238" s="58">
        <v>92</v>
      </c>
      <c r="G238" s="58">
        <v>92</v>
      </c>
      <c r="H238" s="58">
        <v>16</v>
      </c>
      <c r="I238" s="58">
        <v>16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9458</v>
      </c>
      <c r="E240" s="58">
        <v>9047</v>
      </c>
      <c r="F240" s="58">
        <v>5540</v>
      </c>
      <c r="G240" s="58">
        <v>5254</v>
      </c>
      <c r="H240" s="58">
        <v>3918</v>
      </c>
      <c r="I240" s="58">
        <v>3793</v>
      </c>
    </row>
    <row r="241" spans="1:9" ht="15" customHeight="1" x14ac:dyDescent="0.2">
      <c r="A241" s="208" t="s">
        <v>421</v>
      </c>
      <c r="B241" s="209"/>
      <c r="C241" s="209"/>
      <c r="D241" s="181">
        <v>41856</v>
      </c>
      <c r="E241" s="58">
        <v>39497</v>
      </c>
      <c r="F241" s="58">
        <v>25221</v>
      </c>
      <c r="G241" s="58">
        <v>23526</v>
      </c>
      <c r="H241" s="58">
        <v>16635</v>
      </c>
      <c r="I241" s="58">
        <v>15971</v>
      </c>
    </row>
    <row r="242" spans="1:9" ht="15" customHeight="1" x14ac:dyDescent="0.2">
      <c r="A242" s="208" t="s">
        <v>422</v>
      </c>
      <c r="B242" s="209"/>
      <c r="C242" s="209"/>
      <c r="D242" s="181">
        <v>159166</v>
      </c>
      <c r="E242" s="58">
        <v>144032</v>
      </c>
      <c r="F242" s="58">
        <v>102495</v>
      </c>
      <c r="G242" s="58">
        <v>91223</v>
      </c>
      <c r="H242" s="58">
        <v>56671</v>
      </c>
      <c r="I242" s="58">
        <v>52809</v>
      </c>
    </row>
    <row r="243" spans="1:9" ht="15" customHeight="1" x14ac:dyDescent="0.2">
      <c r="A243" s="208" t="s">
        <v>423</v>
      </c>
      <c r="B243" s="209"/>
      <c r="C243" s="209"/>
      <c r="D243" s="181">
        <v>167134</v>
      </c>
      <c r="E243" s="58">
        <v>147096</v>
      </c>
      <c r="F243" s="58">
        <v>110350</v>
      </c>
      <c r="G243" s="58">
        <v>96118</v>
      </c>
      <c r="H243" s="58">
        <v>56784</v>
      </c>
      <c r="I243" s="58">
        <v>50978</v>
      </c>
    </row>
    <row r="244" spans="1:9" ht="15" customHeight="1" x14ac:dyDescent="0.2">
      <c r="A244" s="208" t="s">
        <v>424</v>
      </c>
      <c r="B244" s="209"/>
      <c r="C244" s="209"/>
      <c r="D244" s="181">
        <v>71701</v>
      </c>
      <c r="E244" s="58">
        <v>62125</v>
      </c>
      <c r="F244" s="58">
        <v>46868</v>
      </c>
      <c r="G244" s="58">
        <v>40538</v>
      </c>
      <c r="H244" s="58">
        <v>24833</v>
      </c>
      <c r="I244" s="58">
        <v>21587</v>
      </c>
    </row>
    <row r="245" spans="1:9" ht="15" customHeight="1" x14ac:dyDescent="0.2">
      <c r="A245" s="208" t="s">
        <v>425</v>
      </c>
      <c r="B245" s="209"/>
      <c r="C245" s="209"/>
      <c r="D245" s="181">
        <v>85042</v>
      </c>
      <c r="E245" s="58">
        <v>72896</v>
      </c>
      <c r="F245" s="58">
        <v>55086</v>
      </c>
      <c r="G245" s="58">
        <v>46599</v>
      </c>
      <c r="H245" s="58">
        <v>29956</v>
      </c>
      <c r="I245" s="58">
        <v>26297</v>
      </c>
    </row>
    <row r="246" spans="1:9" ht="15" customHeight="1" x14ac:dyDescent="0.2">
      <c r="A246" s="208" t="s">
        <v>426</v>
      </c>
      <c r="B246" s="209"/>
      <c r="C246" s="209"/>
      <c r="D246" s="181">
        <v>302941</v>
      </c>
      <c r="E246" s="58">
        <v>276699</v>
      </c>
      <c r="F246" s="58">
        <v>184273</v>
      </c>
      <c r="G246" s="58">
        <v>166157</v>
      </c>
      <c r="H246" s="58">
        <v>118668</v>
      </c>
      <c r="I246" s="58">
        <v>110542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19813</v>
      </c>
      <c r="E248" s="58">
        <v>16952</v>
      </c>
      <c r="F248" s="58">
        <v>5540</v>
      </c>
      <c r="G248" s="58">
        <v>5254</v>
      </c>
      <c r="H248" s="58">
        <v>3683</v>
      </c>
      <c r="I248" s="58">
        <v>3045</v>
      </c>
    </row>
    <row r="249" spans="1:9" ht="15" customHeight="1" x14ac:dyDescent="0.2">
      <c r="A249" s="208" t="s">
        <v>429</v>
      </c>
      <c r="B249" s="209"/>
      <c r="C249" s="209"/>
      <c r="D249" s="181">
        <v>10945</v>
      </c>
      <c r="E249" s="58">
        <v>7878</v>
      </c>
      <c r="F249" s="58">
        <v>25221</v>
      </c>
      <c r="G249" s="58">
        <v>23526</v>
      </c>
      <c r="H249" s="58">
        <v>857</v>
      </c>
      <c r="I249" s="58">
        <v>705</v>
      </c>
    </row>
    <row r="250" spans="1:9" ht="15" customHeight="1" x14ac:dyDescent="0.2">
      <c r="A250" s="208" t="s">
        <v>430</v>
      </c>
      <c r="B250" s="209"/>
      <c r="C250" s="209"/>
      <c r="D250" s="181">
        <v>415729</v>
      </c>
      <c r="E250" s="58">
        <v>379412</v>
      </c>
      <c r="F250" s="58">
        <v>102495</v>
      </c>
      <c r="G250" s="58">
        <v>91223</v>
      </c>
      <c r="H250" s="58">
        <v>144729</v>
      </c>
      <c r="I250" s="58">
        <v>135007</v>
      </c>
    </row>
    <row r="251" spans="1:9" ht="15" customHeight="1" x14ac:dyDescent="0.2">
      <c r="A251" s="208" t="s">
        <v>431</v>
      </c>
      <c r="B251" s="209"/>
      <c r="C251" s="209"/>
      <c r="D251" s="181">
        <v>54397</v>
      </c>
      <c r="E251" s="58">
        <v>41882</v>
      </c>
      <c r="F251" s="58">
        <v>110350</v>
      </c>
      <c r="G251" s="58">
        <v>96118</v>
      </c>
      <c r="H251" s="58">
        <v>9097</v>
      </c>
      <c r="I251" s="58">
        <v>7790</v>
      </c>
    </row>
    <row r="252" spans="1:9" ht="15" customHeight="1" x14ac:dyDescent="0.2">
      <c r="A252" s="208" t="s">
        <v>432</v>
      </c>
      <c r="B252" s="209"/>
      <c r="C252" s="209"/>
      <c r="D252" s="181">
        <v>6190</v>
      </c>
      <c r="E252" s="58">
        <v>4305</v>
      </c>
      <c r="F252" s="58">
        <v>46868</v>
      </c>
      <c r="G252" s="58">
        <v>40538</v>
      </c>
      <c r="H252" s="58">
        <v>1185</v>
      </c>
      <c r="I252" s="58">
        <v>799</v>
      </c>
    </row>
    <row r="253" spans="1:9" ht="15" customHeight="1" x14ac:dyDescent="0.2">
      <c r="A253" s="208" t="s">
        <v>433</v>
      </c>
      <c r="B253" s="209"/>
      <c r="C253" s="209"/>
      <c r="D253" s="181">
        <v>129925</v>
      </c>
      <c r="E253" s="58">
        <v>118666</v>
      </c>
      <c r="F253" s="58">
        <v>55086</v>
      </c>
      <c r="G253" s="58">
        <v>46599</v>
      </c>
      <c r="H253" s="58">
        <v>56415</v>
      </c>
      <c r="I253" s="58">
        <v>51446</v>
      </c>
    </row>
    <row r="254" spans="1:9" ht="15" customHeight="1" x14ac:dyDescent="0.2">
      <c r="A254" s="208" t="s">
        <v>434</v>
      </c>
      <c r="B254" s="209"/>
      <c r="C254" s="209"/>
      <c r="D254" s="181">
        <v>38185</v>
      </c>
      <c r="E254" s="58">
        <v>36346</v>
      </c>
      <c r="F254" s="58">
        <v>184273</v>
      </c>
      <c r="G254" s="58">
        <v>166157</v>
      </c>
      <c r="H254" s="58">
        <v>6130</v>
      </c>
      <c r="I254" s="58">
        <v>5733</v>
      </c>
    </row>
    <row r="255" spans="1:9" ht="15" customHeight="1" x14ac:dyDescent="0.2">
      <c r="A255" s="208" t="s">
        <v>435</v>
      </c>
      <c r="B255" s="209"/>
      <c r="C255" s="209"/>
      <c r="D255" s="181">
        <v>98814</v>
      </c>
      <c r="E255" s="58">
        <v>92696</v>
      </c>
      <c r="F255" s="58">
        <v>0</v>
      </c>
      <c r="G255" s="58">
        <v>0</v>
      </c>
      <c r="H255" s="58">
        <v>45989</v>
      </c>
      <c r="I255" s="58">
        <v>43633</v>
      </c>
    </row>
    <row r="256" spans="1:9" x14ac:dyDescent="0.2">
      <c r="A256" s="208" t="s">
        <v>436</v>
      </c>
      <c r="B256" s="209"/>
      <c r="C256" s="209"/>
      <c r="D256" s="181">
        <v>63300</v>
      </c>
      <c r="E256" s="58">
        <v>53255</v>
      </c>
      <c r="F256" s="58">
        <v>0</v>
      </c>
      <c r="G256" s="58">
        <v>0</v>
      </c>
      <c r="H256" s="58">
        <v>39380</v>
      </c>
      <c r="I256" s="58">
        <v>33819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56045</v>
      </c>
      <c r="E259" s="78">
        <f>SUM(E260:E299)</f>
        <v>65078</v>
      </c>
      <c r="F259" s="83">
        <v>1781.03</v>
      </c>
      <c r="G259" s="83">
        <v>2068.09</v>
      </c>
      <c r="H259" s="84">
        <f>IF(D259&gt;0,E259/D259-1,"N/A")</f>
        <v>0.16117405656169148</v>
      </c>
      <c r="I259" s="84">
        <f>IF(F259&gt;0,G259/F259-1,"N/A")</f>
        <v>0.16117639792704241</v>
      </c>
    </row>
    <row r="260" spans="1:9" ht="15.75" customHeight="1" x14ac:dyDescent="0.2">
      <c r="A260" s="138" t="s">
        <v>212</v>
      </c>
      <c r="B260" s="106"/>
      <c r="C260" s="107"/>
      <c r="D260" s="58">
        <v>659</v>
      </c>
      <c r="E260" s="58">
        <v>760</v>
      </c>
      <c r="F260" s="81">
        <v>20.94</v>
      </c>
      <c r="G260" s="81">
        <v>24.15</v>
      </c>
      <c r="H260" s="62">
        <f>IF(D260&gt;0,E260/D260-1,"N/A")</f>
        <v>0.15326251896813359</v>
      </c>
      <c r="I260" s="62">
        <f>IF(F260&gt;0,G260/F260-1,"N/A")</f>
        <v>0.15329512893982788</v>
      </c>
    </row>
    <row r="261" spans="1:9" ht="15.75" customHeight="1" x14ac:dyDescent="0.2">
      <c r="A261" s="139" t="s">
        <v>290</v>
      </c>
      <c r="B261" s="108"/>
      <c r="C261" s="109"/>
      <c r="D261" s="60">
        <v>6835</v>
      </c>
      <c r="E261" s="60">
        <v>7682</v>
      </c>
      <c r="F261" s="82">
        <v>217.21</v>
      </c>
      <c r="G261" s="82">
        <v>244.12</v>
      </c>
      <c r="H261" s="63">
        <f>IF(D261&gt;0,E261/D261-1,"N/A")</f>
        <v>0.12392099487929764</v>
      </c>
      <c r="I261" s="63">
        <f>IF(F261&gt;0,G261/F261-1,"N/A")</f>
        <v>0.12388932369596239</v>
      </c>
    </row>
    <row r="262" spans="1:9" ht="15.75" customHeight="1" x14ac:dyDescent="0.2">
      <c r="A262" s="138" t="s">
        <v>213</v>
      </c>
      <c r="B262" s="106"/>
      <c r="C262" s="107"/>
      <c r="D262" s="58">
        <v>468</v>
      </c>
      <c r="E262" s="58">
        <v>500</v>
      </c>
      <c r="F262" s="81">
        <v>14.87</v>
      </c>
      <c r="G262" s="81">
        <v>15.89</v>
      </c>
      <c r="H262" s="62">
        <f t="shared" ref="H262:H299" si="9">IF(D262&gt;0,E262/D262-1,"N/A")</f>
        <v>6.8376068376068355E-2</v>
      </c>
      <c r="I262" s="62">
        <f t="shared" ref="I262:I299" si="10">IF(F262&gt;0,G262/F262-1,"N/A")</f>
        <v>6.8594485541358496E-2</v>
      </c>
    </row>
    <row r="263" spans="1:9" ht="15.75" customHeight="1" x14ac:dyDescent="0.2">
      <c r="A263" s="139" t="s">
        <v>214</v>
      </c>
      <c r="B263" s="108"/>
      <c r="C263" s="109"/>
      <c r="D263" s="60">
        <v>36</v>
      </c>
      <c r="E263" s="60">
        <v>33</v>
      </c>
      <c r="F263" s="82">
        <v>1.1399999999999999</v>
      </c>
      <c r="G263" s="82">
        <v>1.05</v>
      </c>
      <c r="H263" s="63">
        <f t="shared" si="9"/>
        <v>-8.333333333333337E-2</v>
      </c>
      <c r="I263" s="63">
        <f t="shared" si="10"/>
        <v>-7.8947368421052544E-2</v>
      </c>
    </row>
    <row r="264" spans="1:9" ht="15.75" customHeight="1" x14ac:dyDescent="0.2">
      <c r="A264" s="138" t="s">
        <v>211</v>
      </c>
      <c r="B264" s="106"/>
      <c r="C264" s="107"/>
      <c r="D264" s="58">
        <v>1575</v>
      </c>
      <c r="E264" s="58">
        <v>1670</v>
      </c>
      <c r="F264" s="81">
        <v>50.05</v>
      </c>
      <c r="G264" s="81">
        <v>53.07</v>
      </c>
      <c r="H264" s="62">
        <f t="shared" si="9"/>
        <v>6.0317460317460325E-2</v>
      </c>
      <c r="I264" s="62">
        <f t="shared" si="10"/>
        <v>6.0339660339660428E-2</v>
      </c>
    </row>
    <row r="265" spans="1:9" ht="15.75" customHeight="1" x14ac:dyDescent="0.2">
      <c r="A265" s="139" t="s">
        <v>291</v>
      </c>
      <c r="B265" s="108"/>
      <c r="C265" s="109"/>
      <c r="D265" s="60">
        <v>1424</v>
      </c>
      <c r="E265" s="60">
        <v>1929</v>
      </c>
      <c r="F265" s="82">
        <v>45.25</v>
      </c>
      <c r="G265" s="82">
        <v>61.3</v>
      </c>
      <c r="H265" s="63">
        <f t="shared" si="9"/>
        <v>0.3546348314606742</v>
      </c>
      <c r="I265" s="63">
        <f t="shared" si="10"/>
        <v>0.35469613259668509</v>
      </c>
    </row>
    <row r="266" spans="1:9" ht="15.75" customHeight="1" x14ac:dyDescent="0.2">
      <c r="A266" s="138" t="s">
        <v>236</v>
      </c>
      <c r="B266" s="106"/>
      <c r="C266" s="107"/>
      <c r="D266" s="58">
        <v>7136</v>
      </c>
      <c r="E266" s="58">
        <v>7360</v>
      </c>
      <c r="F266" s="81">
        <v>226.77</v>
      </c>
      <c r="G266" s="81">
        <v>233.89</v>
      </c>
      <c r="H266" s="62">
        <f t="shared" si="9"/>
        <v>3.1390134529148073E-2</v>
      </c>
      <c r="I266" s="62">
        <f t="shared" si="10"/>
        <v>3.1397451161970125E-2</v>
      </c>
    </row>
    <row r="267" spans="1:9" ht="15.75" customHeight="1" x14ac:dyDescent="0.2">
      <c r="A267" s="139" t="s">
        <v>292</v>
      </c>
      <c r="B267" s="108"/>
      <c r="C267" s="109"/>
      <c r="D267" s="60">
        <v>235</v>
      </c>
      <c r="E267" s="60">
        <v>209</v>
      </c>
      <c r="F267" s="82">
        <v>7.47</v>
      </c>
      <c r="G267" s="82">
        <v>6.64</v>
      </c>
      <c r="H267" s="63">
        <f t="shared" si="9"/>
        <v>-0.11063829787234047</v>
      </c>
      <c r="I267" s="63">
        <f t="shared" si="10"/>
        <v>-0.11111111111111116</v>
      </c>
    </row>
    <row r="268" spans="1:9" ht="15.75" x14ac:dyDescent="0.2">
      <c r="A268" s="138" t="s">
        <v>293</v>
      </c>
      <c r="B268" s="106"/>
      <c r="C268" s="107"/>
      <c r="D268" s="58">
        <v>219</v>
      </c>
      <c r="E268" s="58">
        <v>194</v>
      </c>
      <c r="F268" s="81">
        <v>6.96</v>
      </c>
      <c r="G268" s="81">
        <v>6.17</v>
      </c>
      <c r="H268" s="62">
        <f t="shared" si="9"/>
        <v>-0.11415525114155256</v>
      </c>
      <c r="I268" s="62">
        <f t="shared" si="10"/>
        <v>-0.1135057471264368</v>
      </c>
    </row>
    <row r="269" spans="1:9" ht="15.75" customHeight="1" x14ac:dyDescent="0.2">
      <c r="A269" s="139" t="s">
        <v>319</v>
      </c>
      <c r="B269" s="108"/>
      <c r="C269" s="109"/>
      <c r="D269" s="60">
        <v>16</v>
      </c>
      <c r="E269" s="60">
        <v>0</v>
      </c>
      <c r="F269" s="82">
        <v>0.51</v>
      </c>
      <c r="G269" s="82">
        <v>0</v>
      </c>
      <c r="H269" s="63">
        <f t="shared" si="9"/>
        <v>-1</v>
      </c>
      <c r="I269" s="63">
        <f t="shared" si="10"/>
        <v>-1</v>
      </c>
    </row>
    <row r="270" spans="1:9" ht="15.75" x14ac:dyDescent="0.2">
      <c r="A270" s="138" t="s">
        <v>294</v>
      </c>
      <c r="B270" s="106"/>
      <c r="C270" s="107"/>
      <c r="D270" s="58">
        <v>11772</v>
      </c>
      <c r="E270" s="58">
        <v>12872</v>
      </c>
      <c r="F270" s="81">
        <v>374.1</v>
      </c>
      <c r="G270" s="81">
        <v>409.05</v>
      </c>
      <c r="H270" s="62">
        <f t="shared" si="9"/>
        <v>9.3442065919130179E-2</v>
      </c>
      <c r="I270" s="62">
        <f t="shared" si="10"/>
        <v>9.3424218123496328E-2</v>
      </c>
    </row>
    <row r="271" spans="1:9" ht="15.75" x14ac:dyDescent="0.2">
      <c r="A271" s="139" t="s">
        <v>295</v>
      </c>
      <c r="B271" s="108"/>
      <c r="C271" s="109"/>
      <c r="D271" s="60">
        <v>828</v>
      </c>
      <c r="E271" s="60">
        <v>1056</v>
      </c>
      <c r="F271" s="82">
        <v>26.31</v>
      </c>
      <c r="G271" s="82">
        <v>33.56</v>
      </c>
      <c r="H271" s="63">
        <f t="shared" si="9"/>
        <v>0.2753623188405796</v>
      </c>
      <c r="I271" s="63">
        <f t="shared" si="10"/>
        <v>0.27556062333713438</v>
      </c>
    </row>
    <row r="272" spans="1:9" ht="15.75" customHeight="1" x14ac:dyDescent="0.2">
      <c r="A272" s="138" t="s">
        <v>296</v>
      </c>
      <c r="B272" s="106"/>
      <c r="C272" s="107"/>
      <c r="D272" s="58">
        <v>347</v>
      </c>
      <c r="E272" s="58">
        <v>491</v>
      </c>
      <c r="F272" s="81">
        <v>11.03</v>
      </c>
      <c r="G272" s="81">
        <v>15.6</v>
      </c>
      <c r="H272" s="62">
        <f t="shared" si="9"/>
        <v>0.41498559077809793</v>
      </c>
      <c r="I272" s="62">
        <f t="shared" si="10"/>
        <v>0.41432456935630113</v>
      </c>
    </row>
    <row r="273" spans="1:9" ht="15.75" customHeight="1" x14ac:dyDescent="0.2">
      <c r="A273" s="139" t="s">
        <v>297</v>
      </c>
      <c r="B273" s="108"/>
      <c r="C273" s="109"/>
      <c r="D273" s="60">
        <v>17</v>
      </c>
      <c r="E273" s="60">
        <v>34</v>
      </c>
      <c r="F273" s="82">
        <v>0.54</v>
      </c>
      <c r="G273" s="82">
        <v>1.08</v>
      </c>
      <c r="H273" s="63">
        <f t="shared" si="9"/>
        <v>1</v>
      </c>
      <c r="I273" s="63">
        <f t="shared" si="10"/>
        <v>1</v>
      </c>
    </row>
    <row r="274" spans="1:9" ht="15.75" customHeight="1" x14ac:dyDescent="0.2">
      <c r="A274" s="138" t="s">
        <v>298</v>
      </c>
      <c r="B274" s="106"/>
      <c r="C274" s="107"/>
      <c r="D274" s="58">
        <v>2</v>
      </c>
      <c r="E274" s="58">
        <v>1</v>
      </c>
      <c r="F274" s="81">
        <v>0.06</v>
      </c>
      <c r="G274" s="81">
        <v>0.03</v>
      </c>
      <c r="H274" s="62">
        <f t="shared" si="9"/>
        <v>-0.5</v>
      </c>
      <c r="I274" s="62">
        <f t="shared" si="10"/>
        <v>-0.5</v>
      </c>
    </row>
    <row r="275" spans="1:9" ht="15.75" customHeight="1" x14ac:dyDescent="0.2">
      <c r="A275" s="139" t="s">
        <v>320</v>
      </c>
      <c r="B275" s="108"/>
      <c r="C275" s="109"/>
      <c r="D275" s="60">
        <v>61</v>
      </c>
      <c r="E275" s="60">
        <v>71</v>
      </c>
      <c r="F275" s="82">
        <v>1.94</v>
      </c>
      <c r="G275" s="82">
        <v>2.2599999999999998</v>
      </c>
      <c r="H275" s="63">
        <f t="shared" si="9"/>
        <v>0.16393442622950816</v>
      </c>
      <c r="I275" s="63">
        <f t="shared" si="10"/>
        <v>0.16494845360824728</v>
      </c>
    </row>
    <row r="276" spans="1:9" ht="15.75" x14ac:dyDescent="0.2">
      <c r="A276" s="138" t="s">
        <v>299</v>
      </c>
      <c r="B276" s="106"/>
      <c r="C276" s="107"/>
      <c r="D276" s="58">
        <v>264</v>
      </c>
      <c r="E276" s="58">
        <v>295</v>
      </c>
      <c r="F276" s="81">
        <v>8.39</v>
      </c>
      <c r="G276" s="81">
        <v>9.3699999999999992</v>
      </c>
      <c r="H276" s="62">
        <f t="shared" si="9"/>
        <v>0.11742424242424243</v>
      </c>
      <c r="I276" s="62">
        <f t="shared" si="10"/>
        <v>0.11680572109654341</v>
      </c>
    </row>
    <row r="277" spans="1:9" ht="15.75" x14ac:dyDescent="0.2">
      <c r="A277" s="139" t="s">
        <v>300</v>
      </c>
      <c r="B277" s="108"/>
      <c r="C277" s="109"/>
      <c r="D277" s="60">
        <v>249</v>
      </c>
      <c r="E277" s="60">
        <v>188</v>
      </c>
      <c r="F277" s="82">
        <v>7.91</v>
      </c>
      <c r="G277" s="82">
        <v>5.97</v>
      </c>
      <c r="H277" s="63">
        <f t="shared" si="9"/>
        <v>-0.24497991967871491</v>
      </c>
      <c r="I277" s="63">
        <f t="shared" si="10"/>
        <v>-0.24525916561314798</v>
      </c>
    </row>
    <row r="278" spans="1:9" ht="15.75" x14ac:dyDescent="0.2">
      <c r="A278" s="138" t="s">
        <v>301</v>
      </c>
      <c r="B278" s="106"/>
      <c r="C278" s="107"/>
      <c r="D278" s="58">
        <v>37</v>
      </c>
      <c r="E278" s="58">
        <v>26</v>
      </c>
      <c r="F278" s="81">
        <v>1.18</v>
      </c>
      <c r="G278" s="81">
        <v>0.83</v>
      </c>
      <c r="H278" s="62">
        <f t="shared" si="9"/>
        <v>-0.29729729729729726</v>
      </c>
      <c r="I278" s="62">
        <f t="shared" si="10"/>
        <v>-0.29661016949152541</v>
      </c>
    </row>
    <row r="279" spans="1:9" ht="15.75" x14ac:dyDescent="0.2">
      <c r="A279" s="139" t="s">
        <v>302</v>
      </c>
      <c r="B279" s="108"/>
      <c r="C279" s="109"/>
      <c r="D279" s="60">
        <v>0</v>
      </c>
      <c r="E279" s="60">
        <v>1</v>
      </c>
      <c r="F279" s="82">
        <v>0</v>
      </c>
      <c r="G279" s="82">
        <v>0.03</v>
      </c>
      <c r="H279" s="63" t="str">
        <f t="shared" si="9"/>
        <v>N/A</v>
      </c>
      <c r="I279" s="63" t="str">
        <f t="shared" si="10"/>
        <v>N/A</v>
      </c>
    </row>
    <row r="280" spans="1:9" ht="15.75" x14ac:dyDescent="0.2">
      <c r="A280" s="138" t="s">
        <v>303</v>
      </c>
      <c r="B280" s="106"/>
      <c r="C280" s="107"/>
      <c r="D280" s="58">
        <v>12</v>
      </c>
      <c r="E280" s="58">
        <v>13</v>
      </c>
      <c r="F280" s="81">
        <v>0.38</v>
      </c>
      <c r="G280" s="81">
        <v>0.41</v>
      </c>
      <c r="H280" s="62">
        <f t="shared" si="9"/>
        <v>8.3333333333333259E-2</v>
      </c>
      <c r="I280" s="62">
        <f t="shared" si="10"/>
        <v>7.8947368421052655E-2</v>
      </c>
    </row>
    <row r="281" spans="1:9" ht="15.75" x14ac:dyDescent="0.2">
      <c r="A281" s="139" t="s">
        <v>304</v>
      </c>
      <c r="B281" s="108"/>
      <c r="C281" s="109"/>
      <c r="D281" s="60">
        <v>4</v>
      </c>
      <c r="E281" s="60">
        <v>2</v>
      </c>
      <c r="F281" s="82">
        <v>0.13</v>
      </c>
      <c r="G281" s="82">
        <v>0.06</v>
      </c>
      <c r="H281" s="63">
        <f t="shared" si="9"/>
        <v>-0.5</v>
      </c>
      <c r="I281" s="63">
        <f t="shared" si="10"/>
        <v>-0.53846153846153855</v>
      </c>
    </row>
    <row r="282" spans="1:9" ht="15.75" x14ac:dyDescent="0.2">
      <c r="A282" s="138" t="s">
        <v>305</v>
      </c>
      <c r="B282" s="106"/>
      <c r="C282" s="107"/>
      <c r="D282" s="58">
        <v>22</v>
      </c>
      <c r="E282" s="58">
        <v>26</v>
      </c>
      <c r="F282" s="81">
        <v>0.7</v>
      </c>
      <c r="G282" s="81">
        <v>0.83</v>
      </c>
      <c r="H282" s="62">
        <f t="shared" si="9"/>
        <v>0.18181818181818188</v>
      </c>
      <c r="I282" s="62">
        <f t="shared" si="10"/>
        <v>0.18571428571428572</v>
      </c>
    </row>
    <row r="283" spans="1:9" ht="15.75" x14ac:dyDescent="0.2">
      <c r="A283" s="139" t="s">
        <v>306</v>
      </c>
      <c r="B283" s="108"/>
      <c r="C283" s="109"/>
      <c r="D283" s="60">
        <v>361</v>
      </c>
      <c r="E283" s="60">
        <v>379</v>
      </c>
      <c r="F283" s="82">
        <v>11.47</v>
      </c>
      <c r="G283" s="82">
        <v>12.04</v>
      </c>
      <c r="H283" s="63">
        <f t="shared" si="9"/>
        <v>4.9861495844875314E-2</v>
      </c>
      <c r="I283" s="63">
        <f t="shared" si="10"/>
        <v>4.9694856146468958E-2</v>
      </c>
    </row>
    <row r="284" spans="1:9" ht="15.75" x14ac:dyDescent="0.2">
      <c r="A284" s="138" t="s">
        <v>237</v>
      </c>
      <c r="B284" s="106"/>
      <c r="C284" s="107"/>
      <c r="D284" s="58">
        <v>4489</v>
      </c>
      <c r="E284" s="58">
        <v>4819</v>
      </c>
      <c r="F284" s="81">
        <v>142.65</v>
      </c>
      <c r="G284" s="81">
        <v>153.13999999999999</v>
      </c>
      <c r="H284" s="62">
        <f t="shared" si="9"/>
        <v>7.3513031855647171E-2</v>
      </c>
      <c r="I284" s="62">
        <f t="shared" si="10"/>
        <v>7.353662811076056E-2</v>
      </c>
    </row>
    <row r="285" spans="1:9" ht="15.75" x14ac:dyDescent="0.2">
      <c r="A285" s="139" t="s">
        <v>321</v>
      </c>
      <c r="B285" s="108"/>
      <c r="C285" s="109"/>
      <c r="D285" s="60">
        <v>44</v>
      </c>
      <c r="E285" s="60">
        <v>51</v>
      </c>
      <c r="F285" s="82">
        <v>1.4</v>
      </c>
      <c r="G285" s="82">
        <v>1.62</v>
      </c>
      <c r="H285" s="63">
        <f t="shared" si="9"/>
        <v>0.15909090909090917</v>
      </c>
      <c r="I285" s="63">
        <f t="shared" si="10"/>
        <v>0.15714285714285725</v>
      </c>
    </row>
    <row r="286" spans="1:9" ht="15.75" x14ac:dyDescent="0.2">
      <c r="A286" s="138" t="s">
        <v>307</v>
      </c>
      <c r="B286" s="106"/>
      <c r="C286" s="107"/>
      <c r="D286" s="58">
        <v>55</v>
      </c>
      <c r="E286" s="58">
        <v>53</v>
      </c>
      <c r="F286" s="81">
        <v>1.75</v>
      </c>
      <c r="G286" s="81">
        <v>1.68</v>
      </c>
      <c r="H286" s="62">
        <f t="shared" si="9"/>
        <v>-3.6363636363636376E-2</v>
      </c>
      <c r="I286" s="62">
        <f t="shared" si="10"/>
        <v>-4.0000000000000036E-2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3</v>
      </c>
      <c r="E288" s="58">
        <v>4</v>
      </c>
      <c r="F288" s="81">
        <v>0.1</v>
      </c>
      <c r="G288" s="81">
        <v>0.13</v>
      </c>
      <c r="H288" s="62">
        <f t="shared" si="9"/>
        <v>0.33333333333333326</v>
      </c>
      <c r="I288" s="62">
        <f t="shared" si="10"/>
        <v>0.30000000000000004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722</v>
      </c>
      <c r="E290" s="58">
        <v>924</v>
      </c>
      <c r="F290" s="81">
        <v>22.94</v>
      </c>
      <c r="G290" s="81">
        <v>29.36</v>
      </c>
      <c r="H290" s="62">
        <f t="shared" si="9"/>
        <v>0.27977839335180055</v>
      </c>
      <c r="I290" s="62">
        <f t="shared" si="10"/>
        <v>0.27986050566695719</v>
      </c>
    </row>
    <row r="291" spans="1:9" ht="15.75" x14ac:dyDescent="0.2">
      <c r="A291" s="139" t="s">
        <v>216</v>
      </c>
      <c r="B291" s="108"/>
      <c r="C291" s="109"/>
      <c r="D291" s="60">
        <v>5403</v>
      </c>
      <c r="E291" s="60">
        <v>8402</v>
      </c>
      <c r="F291" s="82">
        <v>171.7</v>
      </c>
      <c r="G291" s="82">
        <v>267</v>
      </c>
      <c r="H291" s="63">
        <f t="shared" si="9"/>
        <v>0.55506200259115301</v>
      </c>
      <c r="I291" s="63">
        <f t="shared" si="10"/>
        <v>0.55503785672684924</v>
      </c>
    </row>
    <row r="292" spans="1:9" ht="15.75" x14ac:dyDescent="0.2">
      <c r="A292" s="138" t="s">
        <v>311</v>
      </c>
      <c r="B292" s="106"/>
      <c r="C292" s="107"/>
      <c r="D292" s="58">
        <v>3</v>
      </c>
      <c r="E292" s="58">
        <v>7</v>
      </c>
      <c r="F292" s="81">
        <v>0.1</v>
      </c>
      <c r="G292" s="81">
        <v>0.22</v>
      </c>
      <c r="H292" s="62">
        <f t="shared" si="9"/>
        <v>1.3333333333333335</v>
      </c>
      <c r="I292" s="62">
        <f t="shared" si="10"/>
        <v>1.1999999999999997</v>
      </c>
    </row>
    <row r="293" spans="1:9" ht="15.75" x14ac:dyDescent="0.2">
      <c r="A293" s="139" t="s">
        <v>312</v>
      </c>
      <c r="B293" s="108"/>
      <c r="C293" s="109"/>
      <c r="D293" s="60">
        <v>618</v>
      </c>
      <c r="E293" s="60">
        <v>696</v>
      </c>
      <c r="F293" s="82">
        <v>19.64</v>
      </c>
      <c r="G293" s="82">
        <v>22.12</v>
      </c>
      <c r="H293" s="63">
        <f t="shared" si="9"/>
        <v>0.12621359223300965</v>
      </c>
      <c r="I293" s="63">
        <f t="shared" si="10"/>
        <v>0.12627291242362526</v>
      </c>
    </row>
    <row r="294" spans="1:9" ht="15.75" x14ac:dyDescent="0.2">
      <c r="A294" s="138" t="s">
        <v>313</v>
      </c>
      <c r="B294" s="106"/>
      <c r="C294" s="107"/>
      <c r="D294" s="58">
        <v>88</v>
      </c>
      <c r="E294" s="58">
        <v>39</v>
      </c>
      <c r="F294" s="81">
        <v>2.8</v>
      </c>
      <c r="G294" s="81">
        <v>1.24</v>
      </c>
      <c r="H294" s="62">
        <f t="shared" si="9"/>
        <v>-0.55681818181818188</v>
      </c>
      <c r="I294" s="62">
        <f t="shared" si="10"/>
        <v>-0.55714285714285716</v>
      </c>
    </row>
    <row r="295" spans="1:9" ht="15.75" x14ac:dyDescent="0.2">
      <c r="A295" s="139" t="s">
        <v>314</v>
      </c>
      <c r="B295" s="108"/>
      <c r="C295" s="109"/>
      <c r="D295" s="60">
        <v>1</v>
      </c>
      <c r="E295" s="60">
        <v>1</v>
      </c>
      <c r="F295" s="82">
        <v>0.03</v>
      </c>
      <c r="G295" s="82">
        <v>0.03</v>
      </c>
      <c r="H295" s="63">
        <f t="shared" si="9"/>
        <v>0</v>
      </c>
      <c r="I295" s="63">
        <f t="shared" si="10"/>
        <v>0</v>
      </c>
    </row>
    <row r="296" spans="1:9" ht="15.75" x14ac:dyDescent="0.2">
      <c r="A296" s="138" t="s">
        <v>315</v>
      </c>
      <c r="B296" s="106"/>
      <c r="C296" s="107"/>
      <c r="D296" s="58">
        <v>13</v>
      </c>
      <c r="E296" s="58">
        <v>13</v>
      </c>
      <c r="F296" s="81">
        <v>0.41</v>
      </c>
      <c r="G296" s="81">
        <v>0.41</v>
      </c>
      <c r="H296" s="62">
        <f t="shared" si="9"/>
        <v>0</v>
      </c>
      <c r="I296" s="62">
        <f t="shared" si="10"/>
        <v>0</v>
      </c>
    </row>
    <row r="297" spans="1:9" ht="15.75" x14ac:dyDescent="0.2">
      <c r="A297" s="139" t="s">
        <v>316</v>
      </c>
      <c r="B297" s="108"/>
      <c r="C297" s="109"/>
      <c r="D297" s="60">
        <v>125</v>
      </c>
      <c r="E297" s="60">
        <v>115</v>
      </c>
      <c r="F297" s="82">
        <v>3.97</v>
      </c>
      <c r="G297" s="82">
        <v>3.65</v>
      </c>
      <c r="H297" s="63">
        <f t="shared" si="9"/>
        <v>-7.999999999999996E-2</v>
      </c>
      <c r="I297" s="63">
        <f t="shared" si="10"/>
        <v>-8.0604534005037864E-2</v>
      </c>
    </row>
    <row r="298" spans="1:9" ht="15.75" x14ac:dyDescent="0.2">
      <c r="A298" s="138" t="s">
        <v>317</v>
      </c>
      <c r="B298" s="106"/>
      <c r="C298" s="107"/>
      <c r="D298" s="58">
        <v>9724</v>
      </c>
      <c r="E298" s="58">
        <v>11025</v>
      </c>
      <c r="F298" s="81">
        <v>309.02</v>
      </c>
      <c r="G298" s="81">
        <v>350.36</v>
      </c>
      <c r="H298" s="62">
        <f t="shared" si="9"/>
        <v>0.1337926779103249</v>
      </c>
      <c r="I298" s="62">
        <f t="shared" si="10"/>
        <v>0.13377774901300898</v>
      </c>
    </row>
    <row r="299" spans="1:9" ht="15.75" x14ac:dyDescent="0.2">
      <c r="A299" s="139" t="s">
        <v>318</v>
      </c>
      <c r="B299" s="108"/>
      <c r="C299" s="109"/>
      <c r="D299" s="60">
        <v>2178</v>
      </c>
      <c r="E299" s="60">
        <v>3137</v>
      </c>
      <c r="F299" s="82">
        <v>69.209999999999994</v>
      </c>
      <c r="G299" s="82">
        <v>99.69</v>
      </c>
      <c r="H299" s="63">
        <f t="shared" si="9"/>
        <v>0.44031221303948587</v>
      </c>
      <c r="I299" s="63">
        <f t="shared" si="10"/>
        <v>0.44039878630255758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307066</v>
      </c>
      <c r="C384" s="166">
        <f>B384/B$403</f>
        <v>0.22406854585959979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358211</v>
      </c>
      <c r="C385" s="166">
        <f>B385/B$403</f>
        <v>0.2613894663717673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608614</v>
      </c>
      <c r="C386" s="166">
        <f>B386/B$403</f>
        <v>0.44411056245170244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71017</v>
      </c>
      <c r="C387" s="166">
        <f>B387/B$403</f>
        <v>5.1821679773440231E-2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730</v>
      </c>
      <c r="C388" s="166">
        <f>B388/B$403</f>
        <v>5.3268690925569048E-4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344641</v>
      </c>
      <c r="E389" s="166">
        <f>D389/D$403</f>
        <v>0.25310542356699595</v>
      </c>
      <c r="F389" s="165">
        <v>344229</v>
      </c>
      <c r="G389" s="166">
        <f>F389/F$403</f>
        <v>0.25349296693602014</v>
      </c>
      <c r="H389" s="165">
        <v>183451</v>
      </c>
      <c r="I389" s="166">
        <f t="shared" ref="I389:I396" si="11">H389/H$403</f>
        <v>0.14590184664841147</v>
      </c>
    </row>
    <row r="390" spans="1:9" ht="15.75" x14ac:dyDescent="0.25">
      <c r="A390" s="161" t="s">
        <v>345</v>
      </c>
      <c r="B390" s="167"/>
      <c r="C390" s="167"/>
      <c r="D390" s="165">
        <v>395260</v>
      </c>
      <c r="E390" s="166">
        <f t="shared" ref="E390:E397" si="12">D390/D$403</f>
        <v>0.2902801747879411</v>
      </c>
      <c r="F390" s="165">
        <v>409694</v>
      </c>
      <c r="G390" s="166">
        <f t="shared" ref="G390:G397" si="13">F390/F$403</f>
        <v>0.3017019123777655</v>
      </c>
      <c r="H390" s="165">
        <v>496196</v>
      </c>
      <c r="I390" s="166">
        <f t="shared" si="11"/>
        <v>0.39463351357885856</v>
      </c>
    </row>
    <row r="391" spans="1:9" ht="15.75" x14ac:dyDescent="0.25">
      <c r="A391" s="161" t="s">
        <v>346</v>
      </c>
      <c r="B391" s="167"/>
      <c r="C391" s="167"/>
      <c r="D391" s="165">
        <v>19796</v>
      </c>
      <c r="E391" s="166">
        <f t="shared" si="12"/>
        <v>1.4538244042154739E-2</v>
      </c>
      <c r="F391" s="165">
        <v>23591</v>
      </c>
      <c r="G391" s="166">
        <f t="shared" si="13"/>
        <v>1.7372599586286022E-2</v>
      </c>
      <c r="H391" s="165">
        <v>14347</v>
      </c>
      <c r="I391" s="166">
        <f t="shared" si="11"/>
        <v>1.1410424548597496E-2</v>
      </c>
    </row>
    <row r="392" spans="1:9" ht="15.75" x14ac:dyDescent="0.25">
      <c r="A392" s="161" t="s">
        <v>347</v>
      </c>
      <c r="B392" s="167"/>
      <c r="C392" s="167"/>
      <c r="D392" s="165">
        <v>28065</v>
      </c>
      <c r="E392" s="166">
        <f t="shared" si="12"/>
        <v>2.0611023390739176E-2</v>
      </c>
      <c r="F392" s="165">
        <v>28052</v>
      </c>
      <c r="G392" s="166">
        <f t="shared" si="13"/>
        <v>2.0657715382751705E-2</v>
      </c>
      <c r="H392" s="165">
        <v>37379</v>
      </c>
      <c r="I392" s="166">
        <f t="shared" si="11"/>
        <v>2.9728184233778897E-2</v>
      </c>
    </row>
    <row r="393" spans="1:9" ht="15.75" x14ac:dyDescent="0.25">
      <c r="A393" s="161" t="s">
        <v>348</v>
      </c>
      <c r="B393" s="167"/>
      <c r="C393" s="167"/>
      <c r="D393" s="165">
        <v>35398</v>
      </c>
      <c r="E393" s="166">
        <f t="shared" si="12"/>
        <v>2.5996401424742042E-2</v>
      </c>
      <c r="F393" s="165">
        <v>33173</v>
      </c>
      <c r="G393" s="166">
        <f t="shared" si="13"/>
        <v>2.4428860416085212E-2</v>
      </c>
      <c r="H393" s="165">
        <v>20361</v>
      </c>
      <c r="I393" s="166">
        <f t="shared" si="11"/>
        <v>1.6193465827977531E-2</v>
      </c>
    </row>
    <row r="394" spans="1:9" ht="15.75" x14ac:dyDescent="0.25">
      <c r="A394" s="161" t="s">
        <v>349</v>
      </c>
      <c r="B394" s="167"/>
      <c r="C394" s="167"/>
      <c r="D394" s="165">
        <v>27288</v>
      </c>
      <c r="E394" s="166">
        <f t="shared" si="12"/>
        <v>2.0040392171262807E-2</v>
      </c>
      <c r="F394" s="165">
        <v>33274</v>
      </c>
      <c r="G394" s="166">
        <f t="shared" si="13"/>
        <v>2.4503237617484682E-2</v>
      </c>
      <c r="H394" s="165">
        <v>22551</v>
      </c>
      <c r="I394" s="166">
        <f t="shared" si="11"/>
        <v>1.7935211820967599E-2</v>
      </c>
    </row>
    <row r="395" spans="1:9" ht="15.75" x14ac:dyDescent="0.25">
      <c r="A395" s="161" t="s">
        <v>350</v>
      </c>
      <c r="B395" s="167"/>
      <c r="C395" s="167"/>
      <c r="D395" s="165">
        <v>440198</v>
      </c>
      <c r="E395" s="166">
        <f t="shared" si="12"/>
        <v>0.32328278191899534</v>
      </c>
      <c r="F395" s="165">
        <v>416786</v>
      </c>
      <c r="G395" s="166">
        <f t="shared" si="13"/>
        <v>0.30692451745029065</v>
      </c>
      <c r="H395" s="165">
        <v>416746</v>
      </c>
      <c r="I395" s="166">
        <f t="shared" si="11"/>
        <v>0.33144551397015493</v>
      </c>
    </row>
    <row r="396" spans="1:9" ht="15.75" x14ac:dyDescent="0.25">
      <c r="A396" s="161" t="s">
        <v>351</v>
      </c>
      <c r="B396" s="167"/>
      <c r="C396" s="167"/>
      <c r="D396" s="165">
        <v>17503</v>
      </c>
      <c r="E396" s="166">
        <f t="shared" si="12"/>
        <v>1.2854257702052656E-2</v>
      </c>
      <c r="F396" s="165">
        <v>16967</v>
      </c>
      <c r="G396" s="166">
        <f t="shared" si="13"/>
        <v>1.2494633427176251E-2</v>
      </c>
      <c r="H396" s="165">
        <v>8708</v>
      </c>
      <c r="I396" s="166">
        <f t="shared" si="11"/>
        <v>6.9256274460993243E-3</v>
      </c>
    </row>
    <row r="397" spans="1:9" ht="15.75" x14ac:dyDescent="0.25">
      <c r="A397" s="161" t="s">
        <v>352</v>
      </c>
      <c r="B397" s="167"/>
      <c r="C397" s="167"/>
      <c r="D397" s="165">
        <v>18976</v>
      </c>
      <c r="E397" s="166">
        <f t="shared" si="12"/>
        <v>1.3936033488781993E-2</v>
      </c>
      <c r="F397" s="165">
        <v>19196</v>
      </c>
      <c r="G397" s="166">
        <f t="shared" si="13"/>
        <v>1.4136086713507121E-2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4851</v>
      </c>
      <c r="I398" s="166">
        <f>H398/H$403</f>
        <v>3.8580866721437553E-3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26495</v>
      </c>
      <c r="I399" s="166">
        <f>H399/H$403</f>
        <v>2.107194524395976E-2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432</v>
      </c>
      <c r="C401" s="166">
        <f>B401/B$403</f>
        <v>3.1523389698418939E-4</v>
      </c>
      <c r="D401" s="165">
        <v>428</v>
      </c>
      <c r="E401" s="166">
        <f>D401/D$403</f>
        <v>3.1432453273601881E-4</v>
      </c>
      <c r="F401" s="165">
        <v>430</v>
      </c>
      <c r="G401" s="166">
        <f>F401/F$403</f>
        <v>3.1665541189873213E-4</v>
      </c>
      <c r="H401" s="165">
        <v>487</v>
      </c>
      <c r="I401" s="166">
        <f>H401/H$403</f>
        <v>3.8731977104391032E-4</v>
      </c>
    </row>
    <row r="402" spans="1:9" x14ac:dyDescent="0.2">
      <c r="A402" s="163" t="s">
        <v>356</v>
      </c>
      <c r="B402" s="165">
        <v>24341</v>
      </c>
      <c r="C402" s="166">
        <f>B402/B$403</f>
        <v>1.7761824737250357E-2</v>
      </c>
      <c r="D402" s="165">
        <v>34097</v>
      </c>
      <c r="E402" s="166">
        <f>D402/D$403</f>
        <v>2.5040942973598209E-2</v>
      </c>
      <c r="F402" s="165">
        <v>32551</v>
      </c>
      <c r="G402" s="166">
        <f>F402/F$403</f>
        <v>2.3970814680734021E-2</v>
      </c>
      <c r="H402" s="165">
        <v>25787</v>
      </c>
      <c r="I402" s="166">
        <f>H402/H$403</f>
        <v>2.0508860238006806E-2</v>
      </c>
    </row>
    <row r="403" spans="1:9" ht="15.75" x14ac:dyDescent="0.2">
      <c r="A403" s="140" t="s">
        <v>357</v>
      </c>
      <c r="B403" s="168">
        <f>SUM(B384:B388,B401:B402)</f>
        <v>1370411</v>
      </c>
      <c r="C403" s="169">
        <f>SUM(C384:C388,C401:C402)</f>
        <v>1</v>
      </c>
      <c r="D403" s="168">
        <f>SUM(D389:D397,D400:D402)</f>
        <v>1361650</v>
      </c>
      <c r="E403" s="169">
        <f>SUM(E389:E397,E400:E402)</f>
        <v>1</v>
      </c>
      <c r="F403" s="168">
        <f>SUM(F389:F397,F400:F402)</f>
        <v>1357943</v>
      </c>
      <c r="G403" s="169">
        <f>SUM(G389:G397,G400:G402)</f>
        <v>0.99999999999999989</v>
      </c>
      <c r="H403" s="168">
        <f>SUM(H389:H396,H398:H402)</f>
        <v>1257359</v>
      </c>
      <c r="I403" s="169">
        <f>SUM(I389:I396,I398:I402)</f>
        <v>0.99999999999999989</v>
      </c>
    </row>
    <row r="404" spans="1:9" x14ac:dyDescent="0.2">
      <c r="A404" s="163" t="s">
        <v>358</v>
      </c>
      <c r="B404" s="165">
        <v>2154098</v>
      </c>
      <c r="C404" s="170"/>
      <c r="D404" s="165">
        <v>2154098</v>
      </c>
      <c r="E404" s="170"/>
      <c r="F404" s="165">
        <v>2154098</v>
      </c>
      <c r="G404" s="170"/>
      <c r="H404" s="165">
        <v>2172726</v>
      </c>
      <c r="I404" s="170"/>
    </row>
    <row r="405" spans="1:9" ht="15.75" x14ac:dyDescent="0.2">
      <c r="A405" s="140" t="s">
        <v>359</v>
      </c>
      <c r="B405" s="171">
        <f>B403/B404</f>
        <v>0.63618786146219908</v>
      </c>
      <c r="C405" s="169"/>
      <c r="D405" s="171">
        <f>D403/D404</f>
        <v>0.63212072988322721</v>
      </c>
      <c r="E405" s="169"/>
      <c r="F405" s="171">
        <f>F403/F404</f>
        <v>0.63039982396344085</v>
      </c>
      <c r="G405" s="169"/>
      <c r="H405" s="171">
        <f>H403/H404</f>
        <v>0.57870113396719147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459777</v>
      </c>
      <c r="D429" s="177">
        <f t="shared" ref="D429:D434" si="14">C429/$B$58</f>
        <v>0.14590814752756145</v>
      </c>
      <c r="E429" s="172">
        <v>206989</v>
      </c>
      <c r="F429" s="177">
        <f>E429/$C$58</f>
        <v>0.13266195552832388</v>
      </c>
      <c r="G429" s="172">
        <v>252788</v>
      </c>
      <c r="H429" s="177">
        <f>G429/$D$58</f>
        <v>0.15889961819537282</v>
      </c>
    </row>
    <row r="430" spans="1:8" x14ac:dyDescent="0.2">
      <c r="A430" s="258" t="s">
        <v>364</v>
      </c>
      <c r="B430" s="259"/>
      <c r="C430" s="165">
        <v>423328</v>
      </c>
      <c r="D430" s="178">
        <f t="shared" si="14"/>
        <v>0.13434122254168332</v>
      </c>
      <c r="E430" s="165">
        <v>187374</v>
      </c>
      <c r="F430" s="178">
        <f t="shared" ref="F430:F441" si="15">E430/$C$58</f>
        <v>0.12009044565249437</v>
      </c>
      <c r="G430" s="165">
        <v>235954</v>
      </c>
      <c r="H430" s="178">
        <f t="shared" ref="H430:H441" si="16">G430/$D$58</f>
        <v>0.14831796015503507</v>
      </c>
    </row>
    <row r="431" spans="1:8" x14ac:dyDescent="0.2">
      <c r="A431" s="258" t="s">
        <v>365</v>
      </c>
      <c r="B431" s="259"/>
      <c r="C431" s="165">
        <v>36449</v>
      </c>
      <c r="D431" s="178">
        <f t="shared" si="14"/>
        <v>1.1566924985878127E-2</v>
      </c>
      <c r="E431" s="165">
        <v>19615</v>
      </c>
      <c r="F431" s="178">
        <f t="shared" si="15"/>
        <v>1.2571509875829502E-2</v>
      </c>
      <c r="G431" s="165">
        <v>16834</v>
      </c>
      <c r="H431" s="178">
        <f t="shared" si="16"/>
        <v>1.0581658040337779E-2</v>
      </c>
    </row>
    <row r="432" spans="1:8" ht="15.75" x14ac:dyDescent="0.25">
      <c r="A432" s="256" t="s">
        <v>366</v>
      </c>
      <c r="B432" s="257"/>
      <c r="C432" s="172">
        <v>12693</v>
      </c>
      <c r="D432" s="177">
        <f t="shared" si="14"/>
        <v>4.0280660332451109E-3</v>
      </c>
      <c r="E432" s="172">
        <v>7321</v>
      </c>
      <c r="F432" s="177">
        <f t="shared" si="15"/>
        <v>4.6921245883735805E-3</v>
      </c>
      <c r="G432" s="172">
        <v>5372</v>
      </c>
      <c r="H432" s="177">
        <f t="shared" si="16"/>
        <v>3.3767771767075289E-3</v>
      </c>
    </row>
    <row r="433" spans="1:8" x14ac:dyDescent="0.2">
      <c r="A433" s="258" t="s">
        <v>364</v>
      </c>
      <c r="B433" s="259"/>
      <c r="C433" s="165">
        <v>762</v>
      </c>
      <c r="D433" s="178">
        <f t="shared" si="14"/>
        <v>2.4181724709152879E-4</v>
      </c>
      <c r="E433" s="165">
        <v>441</v>
      </c>
      <c r="F433" s="178">
        <f t="shared" si="15"/>
        <v>2.8264266404490494E-4</v>
      </c>
      <c r="G433" s="165">
        <v>321</v>
      </c>
      <c r="H433" s="178">
        <f t="shared" si="16"/>
        <v>2.0177689384272466E-4</v>
      </c>
    </row>
    <row r="434" spans="1:8" x14ac:dyDescent="0.2">
      <c r="A434" s="258" t="s">
        <v>365</v>
      </c>
      <c r="B434" s="259"/>
      <c r="C434" s="165">
        <v>11931</v>
      </c>
      <c r="D434" s="178">
        <f t="shared" si="14"/>
        <v>3.7862487861535826E-3</v>
      </c>
      <c r="E434" s="165">
        <v>6880</v>
      </c>
      <c r="F434" s="178">
        <f t="shared" si="15"/>
        <v>4.4094819243286759E-3</v>
      </c>
      <c r="G434" s="165">
        <v>5051</v>
      </c>
      <c r="H434" s="178">
        <f t="shared" si="16"/>
        <v>3.1750002828648044E-3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4919</v>
      </c>
      <c r="D436" s="177">
        <f t="shared" ref="D436:D441" si="17">C436/$B$58</f>
        <v>1.5610223601617193E-3</v>
      </c>
      <c r="E436" s="172">
        <v>2259</v>
      </c>
      <c r="F436" s="177">
        <f t="shared" si="15"/>
        <v>1.4478226260259417E-3</v>
      </c>
      <c r="G436" s="172">
        <v>2660</v>
      </c>
      <c r="H436" s="177">
        <f t="shared" si="16"/>
        <v>1.6720452885409581E-3</v>
      </c>
    </row>
    <row r="437" spans="1:8" x14ac:dyDescent="0.2">
      <c r="A437" s="258" t="s">
        <v>364</v>
      </c>
      <c r="B437" s="259"/>
      <c r="C437" s="165">
        <v>4496</v>
      </c>
      <c r="D437" s="178">
        <f t="shared" si="17"/>
        <v>1.4267852269337447E-3</v>
      </c>
      <c r="E437" s="165">
        <v>2047</v>
      </c>
      <c r="F437" s="178">
        <f t="shared" si="15"/>
        <v>1.3119490551018603E-3</v>
      </c>
      <c r="G437" s="165">
        <v>2449</v>
      </c>
      <c r="H437" s="178">
        <f t="shared" si="16"/>
        <v>1.5394131246754912E-3</v>
      </c>
    </row>
    <row r="438" spans="1:8" x14ac:dyDescent="0.2">
      <c r="A438" s="258" t="s">
        <v>365</v>
      </c>
      <c r="B438" s="259"/>
      <c r="C438" s="165">
        <v>423</v>
      </c>
      <c r="D438" s="178">
        <f t="shared" si="17"/>
        <v>1.3423713322797463E-4</v>
      </c>
      <c r="E438" s="165">
        <v>212</v>
      </c>
      <c r="F438" s="178">
        <f t="shared" si="15"/>
        <v>1.3587357092408129E-4</v>
      </c>
      <c r="G438" s="165">
        <v>211</v>
      </c>
      <c r="H438" s="178">
        <f t="shared" si="16"/>
        <v>1.3263216386546697E-4</v>
      </c>
    </row>
    <row r="439" spans="1:8" ht="15.75" x14ac:dyDescent="0.25">
      <c r="A439" s="256" t="s">
        <v>366</v>
      </c>
      <c r="B439" s="257"/>
      <c r="C439" s="172">
        <v>11</v>
      </c>
      <c r="D439" s="177">
        <f t="shared" si="17"/>
        <v>3.4908001548645886E-6</v>
      </c>
      <c r="E439" s="172">
        <v>4</v>
      </c>
      <c r="F439" s="177">
        <f t="shared" si="15"/>
        <v>2.5636522815864392E-6</v>
      </c>
      <c r="G439" s="172">
        <v>7</v>
      </c>
      <c r="H439" s="177">
        <f t="shared" si="16"/>
        <v>4.400119180370943E-6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11</v>
      </c>
      <c r="D441" s="178">
        <f t="shared" si="17"/>
        <v>3.4908001548645886E-6</v>
      </c>
      <c r="E441" s="165">
        <v>4</v>
      </c>
      <c r="F441" s="178">
        <f t="shared" si="15"/>
        <v>2.5636522815864392E-6</v>
      </c>
      <c r="G441" s="165">
        <v>7</v>
      </c>
      <c r="H441" s="178">
        <f t="shared" si="16"/>
        <v>4.400119180370943E-6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318</v>
      </c>
      <c r="D467" s="60">
        <v>319</v>
      </c>
      <c r="E467" s="60">
        <v>319</v>
      </c>
      <c r="F467" s="60">
        <v>319</v>
      </c>
      <c r="G467" s="60">
        <v>319</v>
      </c>
      <c r="H467" s="60">
        <v>318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2030</v>
      </c>
      <c r="D469" s="60">
        <v>2039</v>
      </c>
      <c r="E469" s="60">
        <v>2031</v>
      </c>
      <c r="F469" s="60">
        <v>2043</v>
      </c>
      <c r="G469" s="60">
        <v>2050</v>
      </c>
      <c r="H469" s="60">
        <v>2054</v>
      </c>
    </row>
    <row r="470" spans="1:8" x14ac:dyDescent="0.2">
      <c r="A470" s="138" t="s">
        <v>441</v>
      </c>
      <c r="B470" s="106"/>
      <c r="C470" s="58">
        <v>287</v>
      </c>
      <c r="D470" s="58">
        <v>292</v>
      </c>
      <c r="E470" s="58">
        <v>297</v>
      </c>
      <c r="F470" s="58">
        <v>299</v>
      </c>
      <c r="G470" s="58">
        <v>301</v>
      </c>
      <c r="H470" s="58">
        <v>303</v>
      </c>
    </row>
    <row r="471" spans="1:8" x14ac:dyDescent="0.2">
      <c r="A471" s="139" t="s">
        <v>442</v>
      </c>
      <c r="B471" s="108"/>
      <c r="C471" s="60">
        <v>13</v>
      </c>
      <c r="D471" s="60">
        <v>13</v>
      </c>
      <c r="E471" s="60">
        <v>13</v>
      </c>
      <c r="F471" s="60">
        <v>13</v>
      </c>
      <c r="G471" s="60">
        <v>13</v>
      </c>
      <c r="H471" s="60">
        <v>13</v>
      </c>
    </row>
    <row r="472" spans="1:8" x14ac:dyDescent="0.2">
      <c r="A472" s="138" t="s">
        <v>443</v>
      </c>
      <c r="B472" s="106"/>
      <c r="C472" s="58">
        <v>1730</v>
      </c>
      <c r="D472" s="58">
        <v>1734</v>
      </c>
      <c r="E472" s="58">
        <v>1721</v>
      </c>
      <c r="F472" s="58">
        <v>1731</v>
      </c>
      <c r="G472" s="58">
        <v>1730</v>
      </c>
      <c r="H472" s="58">
        <v>1732</v>
      </c>
    </row>
    <row r="473" spans="1:8" x14ac:dyDescent="0.2">
      <c r="A473" s="139" t="s">
        <v>444</v>
      </c>
      <c r="B473" s="108"/>
      <c r="C473" s="60">
        <v>6186281</v>
      </c>
      <c r="D473" s="60">
        <v>5943813</v>
      </c>
      <c r="E473" s="60">
        <v>6302349</v>
      </c>
      <c r="F473" s="60">
        <v>5844076</v>
      </c>
      <c r="G473" s="60">
        <v>6045706</v>
      </c>
      <c r="H473" s="60">
        <v>6059897</v>
      </c>
    </row>
    <row r="474" spans="1:8" x14ac:dyDescent="0.2">
      <c r="A474" s="138" t="s">
        <v>445</v>
      </c>
      <c r="B474" s="106"/>
      <c r="C474" s="58">
        <v>0</v>
      </c>
      <c r="D474" s="58">
        <v>35954</v>
      </c>
      <c r="E474" s="58">
        <v>35890</v>
      </c>
      <c r="F474" s="58">
        <v>36669</v>
      </c>
      <c r="G474" s="58">
        <v>37717</v>
      </c>
      <c r="H474" s="58">
        <v>37850</v>
      </c>
    </row>
    <row r="475" spans="1:8" x14ac:dyDescent="0.2">
      <c r="A475" s="139" t="s">
        <v>446</v>
      </c>
      <c r="B475" s="108"/>
      <c r="C475" s="60">
        <v>19298</v>
      </c>
      <c r="D475" s="60">
        <v>19462</v>
      </c>
      <c r="E475" s="60">
        <v>19623</v>
      </c>
      <c r="F475" s="60">
        <v>19872</v>
      </c>
      <c r="G475" s="60">
        <v>20084</v>
      </c>
      <c r="H475" s="60">
        <v>20582</v>
      </c>
    </row>
    <row r="476" spans="1:8" x14ac:dyDescent="0.2">
      <c r="A476" s="138" t="s">
        <v>447</v>
      </c>
      <c r="B476" s="106"/>
      <c r="C476" s="58">
        <v>7031549</v>
      </c>
      <c r="D476" s="58">
        <v>6597344</v>
      </c>
      <c r="E476" s="58">
        <v>6652306</v>
      </c>
      <c r="F476" s="58">
        <v>6915443</v>
      </c>
      <c r="G476" s="58">
        <v>6668875</v>
      </c>
      <c r="H476" s="58">
        <v>7081831</v>
      </c>
    </row>
    <row r="477" spans="1:8" x14ac:dyDescent="0.2">
      <c r="A477" s="139" t="s">
        <v>448</v>
      </c>
      <c r="B477" s="108"/>
      <c r="C477" s="60">
        <v>4025018</v>
      </c>
      <c r="D477" s="60">
        <v>0</v>
      </c>
      <c r="E477" s="60">
        <v>4078189</v>
      </c>
      <c r="F477" s="60">
        <v>4118476</v>
      </c>
      <c r="G477" s="60">
        <v>4160969</v>
      </c>
      <c r="H477" s="60">
        <v>4184613</v>
      </c>
    </row>
    <row r="478" spans="1:8" x14ac:dyDescent="0.2">
      <c r="A478" s="138" t="s">
        <v>449</v>
      </c>
      <c r="B478" s="106"/>
      <c r="C478" s="58">
        <v>4025018</v>
      </c>
      <c r="D478" s="58">
        <v>0</v>
      </c>
      <c r="E478" s="58">
        <v>4078189</v>
      </c>
      <c r="F478" s="58">
        <v>4118476</v>
      </c>
      <c r="G478" s="58">
        <v>4160969</v>
      </c>
      <c r="H478" s="58">
        <v>4184613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631091</v>
      </c>
      <c r="D481" s="60">
        <v>0</v>
      </c>
      <c r="E481" s="60">
        <v>624584</v>
      </c>
      <c r="F481" s="60">
        <v>631311</v>
      </c>
      <c r="G481" s="60">
        <v>636421</v>
      </c>
      <c r="H481" s="60">
        <v>642308</v>
      </c>
    </row>
    <row r="482" spans="1:8" x14ac:dyDescent="0.2">
      <c r="A482" s="138" t="s">
        <v>453</v>
      </c>
      <c r="B482" s="106"/>
      <c r="C482" s="58">
        <v>614707</v>
      </c>
      <c r="D482" s="58">
        <v>0</v>
      </c>
      <c r="E482" s="58">
        <v>624584</v>
      </c>
      <c r="F482" s="58">
        <v>631311</v>
      </c>
      <c r="G482" s="58">
        <v>636421</v>
      </c>
      <c r="H482" s="58">
        <v>642308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16384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3.1446540880504248E-3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-3.1347962382445305E-3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4.4334975369457741E-3</v>
      </c>
      <c r="D489" s="186">
        <f t="shared" si="19"/>
        <v>-3.9234919077979491E-3</v>
      </c>
      <c r="E489" s="186">
        <f t="shared" si="19"/>
        <v>5.9084194977843119E-3</v>
      </c>
      <c r="F489" s="186">
        <f t="shared" si="19"/>
        <v>3.4263338228095463E-3</v>
      </c>
      <c r="G489" s="186">
        <f t="shared" si="19"/>
        <v>1.9512195121951237E-3</v>
      </c>
    </row>
    <row r="490" spans="1:8" x14ac:dyDescent="0.2">
      <c r="A490" s="138" t="s">
        <v>441</v>
      </c>
      <c r="B490" s="106"/>
      <c r="C490" s="187">
        <f t="shared" si="19"/>
        <v>1.7421602787456525E-2</v>
      </c>
      <c r="D490" s="187">
        <f t="shared" si="19"/>
        <v>1.7123287671232834E-2</v>
      </c>
      <c r="E490" s="187">
        <f t="shared" si="19"/>
        <v>6.7340067340067034E-3</v>
      </c>
      <c r="F490" s="187">
        <f t="shared" si="19"/>
        <v>6.6889632107023367E-3</v>
      </c>
      <c r="G490" s="187">
        <f t="shared" si="19"/>
        <v>6.6445182724252927E-3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2.3121387283238093E-3</v>
      </c>
      <c r="D492" s="187">
        <f t="shared" si="19"/>
        <v>-7.4971164936562529E-3</v>
      </c>
      <c r="E492" s="187">
        <f t="shared" si="19"/>
        <v>5.8105752469495009E-3</v>
      </c>
      <c r="F492" s="187">
        <f t="shared" si="19"/>
        <v>-5.7770075101093443E-4</v>
      </c>
      <c r="G492" s="187">
        <f t="shared" si="19"/>
        <v>1.1560693641619046E-3</v>
      </c>
    </row>
    <row r="493" spans="1:8" x14ac:dyDescent="0.2">
      <c r="A493" s="139" t="s">
        <v>444</v>
      </c>
      <c r="B493" s="108"/>
      <c r="C493" s="186">
        <f t="shared" si="19"/>
        <v>-3.9194469181079827E-2</v>
      </c>
      <c r="D493" s="186">
        <f t="shared" si="19"/>
        <v>6.032087483236781E-2</v>
      </c>
      <c r="E493" s="186">
        <f t="shared" si="19"/>
        <v>-7.2714633861120648E-2</v>
      </c>
      <c r="F493" s="186">
        <f t="shared" si="19"/>
        <v>3.450160470192376E-2</v>
      </c>
      <c r="G493" s="186">
        <f t="shared" si="19"/>
        <v>2.3472858256752271E-3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-1.7800522890359938E-3</v>
      </c>
      <c r="E494" s="187">
        <f t="shared" si="19"/>
        <v>2.1705210365004168E-2</v>
      </c>
      <c r="F494" s="187">
        <f t="shared" si="19"/>
        <v>2.8579999454580118E-2</v>
      </c>
      <c r="G494" s="187">
        <f t="shared" si="19"/>
        <v>3.5262613675530741E-3</v>
      </c>
    </row>
    <row r="495" spans="1:8" x14ac:dyDescent="0.2">
      <c r="A495" s="139" t="s">
        <v>446</v>
      </c>
      <c r="B495" s="108"/>
      <c r="C495" s="186">
        <f t="shared" si="19"/>
        <v>8.4982899782359844E-3</v>
      </c>
      <c r="D495" s="186">
        <f t="shared" si="19"/>
        <v>8.2725310862192813E-3</v>
      </c>
      <c r="E495" s="186">
        <f t="shared" si="19"/>
        <v>1.268919125515966E-2</v>
      </c>
      <c r="F495" s="186">
        <f t="shared" si="19"/>
        <v>1.0668276972624735E-2</v>
      </c>
      <c r="G495" s="186">
        <f t="shared" si="19"/>
        <v>2.4795857398924426E-2</v>
      </c>
    </row>
    <row r="496" spans="1:8" x14ac:dyDescent="0.2">
      <c r="A496" s="138" t="s">
        <v>447</v>
      </c>
      <c r="B496" s="106"/>
      <c r="C496" s="187">
        <f t="shared" si="19"/>
        <v>-6.1750974074133547E-2</v>
      </c>
      <c r="D496" s="187">
        <f t="shared" si="19"/>
        <v>8.3309283250956323E-3</v>
      </c>
      <c r="E496" s="187">
        <f t="shared" si="19"/>
        <v>3.9555757056275009E-2</v>
      </c>
      <c r="F496" s="187">
        <f t="shared" si="19"/>
        <v>-3.56546934158809E-2</v>
      </c>
      <c r="G496" s="187">
        <f t="shared" si="19"/>
        <v>6.1922888043335567E-2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9.8786495672467112E-3</v>
      </c>
      <c r="F497" s="186">
        <f t="shared" si="19"/>
        <v>1.0317651480790557E-2</v>
      </c>
      <c r="G497" s="186">
        <f t="shared" si="19"/>
        <v>5.6823302456712188E-3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9.8786495672467112E-3</v>
      </c>
      <c r="F498" s="187">
        <f t="shared" si="19"/>
        <v>1.0317651480790557E-2</v>
      </c>
      <c r="G498" s="187">
        <f t="shared" si="19"/>
        <v>5.6823302456712188E-3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1.077036875744497E-2</v>
      </c>
      <c r="F501" s="186">
        <f t="shared" si="19"/>
        <v>8.0942673262465181E-3</v>
      </c>
      <c r="G501" s="186">
        <f t="shared" si="19"/>
        <v>9.2501661635928656E-3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1.077036875744497E-2</v>
      </c>
      <c r="F502" s="187">
        <f t="shared" si="19"/>
        <v>8.0942673262465181E-3</v>
      </c>
      <c r="G502" s="187">
        <f t="shared" si="19"/>
        <v>9.2501661635928656E-3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119703350</v>
      </c>
      <c r="D508" s="205">
        <v>122613578</v>
      </c>
      <c r="E508" s="205">
        <v>123968234</v>
      </c>
      <c r="F508" s="205">
        <v>124530297</v>
      </c>
      <c r="G508" s="205">
        <v>124336732</v>
      </c>
      <c r="H508" s="205">
        <v>123722448</v>
      </c>
    </row>
    <row r="509" spans="1:9" x14ac:dyDescent="0.2">
      <c r="A509" s="208" t="s">
        <v>458</v>
      </c>
      <c r="B509" s="273"/>
      <c r="C509" s="206">
        <v>68563232</v>
      </c>
      <c r="D509" s="206">
        <v>70587373</v>
      </c>
      <c r="E509" s="206">
        <v>72101829</v>
      </c>
      <c r="F509" s="206">
        <v>71990224</v>
      </c>
      <c r="G509" s="206">
        <v>71956567</v>
      </c>
      <c r="H509" s="206">
        <v>70828173</v>
      </c>
    </row>
    <row r="510" spans="1:9" x14ac:dyDescent="0.2">
      <c r="A510" s="208" t="s">
        <v>459</v>
      </c>
      <c r="B510" s="273"/>
      <c r="C510" s="206">
        <v>15854493</v>
      </c>
      <c r="D510" s="206">
        <v>16016112</v>
      </c>
      <c r="E510" s="206">
        <v>16584073</v>
      </c>
      <c r="F510" s="206">
        <v>16226611</v>
      </c>
      <c r="G510" s="206">
        <v>16752085</v>
      </c>
      <c r="H510" s="206">
        <v>15693150</v>
      </c>
    </row>
    <row r="511" spans="1:9" x14ac:dyDescent="0.2">
      <c r="A511" s="208" t="s">
        <v>460</v>
      </c>
      <c r="B511" s="273"/>
      <c r="C511" s="206">
        <v>35285625</v>
      </c>
      <c r="D511" s="206">
        <v>36010093</v>
      </c>
      <c r="E511" s="206">
        <v>35282332</v>
      </c>
      <c r="F511" s="206">
        <v>36313462</v>
      </c>
      <c r="G511" s="206">
        <v>35628080</v>
      </c>
      <c r="H511" s="206">
        <v>37201125</v>
      </c>
    </row>
    <row r="512" spans="1:9" ht="15.75" x14ac:dyDescent="0.25">
      <c r="A512" s="276" t="s">
        <v>461</v>
      </c>
      <c r="B512" s="257"/>
      <c r="C512" s="205">
        <v>119567567</v>
      </c>
      <c r="D512" s="205">
        <v>122480344</v>
      </c>
      <c r="E512" s="205">
        <v>123844075</v>
      </c>
      <c r="F512" s="205">
        <v>124392948</v>
      </c>
      <c r="G512" s="205">
        <v>124207878</v>
      </c>
      <c r="H512" s="205">
        <v>123593376</v>
      </c>
    </row>
    <row r="513" spans="1:8" x14ac:dyDescent="0.2">
      <c r="A513" s="208" t="s">
        <v>458</v>
      </c>
      <c r="B513" s="273"/>
      <c r="C513" s="206">
        <v>68476656</v>
      </c>
      <c r="D513" s="206">
        <v>70505169</v>
      </c>
      <c r="E513" s="206">
        <v>72025884</v>
      </c>
      <c r="F513" s="206">
        <v>71903387</v>
      </c>
      <c r="G513" s="206">
        <v>71877664</v>
      </c>
      <c r="H513" s="206">
        <v>70748631</v>
      </c>
    </row>
    <row r="514" spans="1:8" x14ac:dyDescent="0.2">
      <c r="A514" s="208" t="s">
        <v>459</v>
      </c>
      <c r="B514" s="273"/>
      <c r="C514" s="206">
        <v>15805286</v>
      </c>
      <c r="D514" s="206">
        <v>15965082</v>
      </c>
      <c r="E514" s="206">
        <v>16535859</v>
      </c>
      <c r="F514" s="206">
        <v>16176099</v>
      </c>
      <c r="G514" s="206">
        <v>16702134</v>
      </c>
      <c r="H514" s="206">
        <v>15643620</v>
      </c>
    </row>
    <row r="515" spans="1:8" x14ac:dyDescent="0.2">
      <c r="A515" s="208" t="s">
        <v>460</v>
      </c>
      <c r="B515" s="273"/>
      <c r="C515" s="206">
        <v>35285625</v>
      </c>
      <c r="D515" s="206">
        <v>36010093</v>
      </c>
      <c r="E515" s="206">
        <v>35282332</v>
      </c>
      <c r="F515" s="206">
        <v>36313462</v>
      </c>
      <c r="G515" s="206">
        <v>35628080</v>
      </c>
      <c r="H515" s="206">
        <v>37201125</v>
      </c>
    </row>
    <row r="516" spans="1:8" ht="15.75" x14ac:dyDescent="0.25">
      <c r="A516" s="276" t="s">
        <v>462</v>
      </c>
      <c r="B516" s="257"/>
      <c r="C516" s="205">
        <v>135783</v>
      </c>
      <c r="D516" s="205">
        <v>133234</v>
      </c>
      <c r="E516" s="205">
        <v>124159</v>
      </c>
      <c r="F516" s="205">
        <v>137349</v>
      </c>
      <c r="G516" s="205">
        <v>128854</v>
      </c>
      <c r="H516" s="205">
        <v>129072</v>
      </c>
    </row>
    <row r="517" spans="1:8" x14ac:dyDescent="0.2">
      <c r="A517" s="208" t="s">
        <v>458</v>
      </c>
      <c r="B517" s="273"/>
      <c r="C517" s="206">
        <v>86576</v>
      </c>
      <c r="D517" s="206">
        <v>82204</v>
      </c>
      <c r="E517" s="206">
        <v>75945</v>
      </c>
      <c r="F517" s="206">
        <v>86837</v>
      </c>
      <c r="G517" s="206">
        <v>78903</v>
      </c>
      <c r="H517" s="206">
        <v>79542</v>
      </c>
    </row>
    <row r="518" spans="1:8" x14ac:dyDescent="0.2">
      <c r="A518" s="208" t="s">
        <v>459</v>
      </c>
      <c r="B518" s="273"/>
      <c r="C518" s="206">
        <v>49207</v>
      </c>
      <c r="D518" s="206">
        <v>51030</v>
      </c>
      <c r="E518" s="206">
        <v>48214</v>
      </c>
      <c r="F518" s="206">
        <v>50512</v>
      </c>
      <c r="G518" s="206">
        <v>49951</v>
      </c>
      <c r="H518" s="206">
        <v>49530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20143</v>
      </c>
      <c r="D521" s="200">
        <v>20395</v>
      </c>
      <c r="E521" s="200">
        <v>27165</v>
      </c>
      <c r="F521" s="200">
        <v>21016</v>
      </c>
      <c r="G521" s="200">
        <v>21103</v>
      </c>
      <c r="H521" s="200">
        <v>21340</v>
      </c>
    </row>
    <row r="522" spans="1:8" x14ac:dyDescent="0.2">
      <c r="A522" s="208" t="s">
        <v>458</v>
      </c>
      <c r="B522" s="273"/>
      <c r="C522" s="201">
        <v>11103</v>
      </c>
      <c r="D522" s="201">
        <v>11237</v>
      </c>
      <c r="E522" s="201">
        <v>14671</v>
      </c>
      <c r="F522" s="201">
        <v>11589</v>
      </c>
      <c r="G522" s="201">
        <v>11637</v>
      </c>
      <c r="H522" s="201">
        <v>11792</v>
      </c>
    </row>
    <row r="523" spans="1:8" x14ac:dyDescent="0.2">
      <c r="A523" s="208" t="s">
        <v>459</v>
      </c>
      <c r="B523" s="273"/>
      <c r="C523" s="201">
        <v>5612</v>
      </c>
      <c r="D523" s="201">
        <v>5677</v>
      </c>
      <c r="E523" s="201">
        <v>6400</v>
      </c>
      <c r="F523" s="201">
        <v>5794</v>
      </c>
      <c r="G523" s="201">
        <v>5847</v>
      </c>
      <c r="H523" s="201">
        <v>5920</v>
      </c>
    </row>
    <row r="524" spans="1:8" x14ac:dyDescent="0.2">
      <c r="A524" s="208" t="s">
        <v>460</v>
      </c>
      <c r="B524" s="273"/>
      <c r="C524" s="201">
        <v>3428</v>
      </c>
      <c r="D524" s="201">
        <v>3481</v>
      </c>
      <c r="E524" s="201">
        <v>6094</v>
      </c>
      <c r="F524" s="201">
        <v>3633</v>
      </c>
      <c r="G524" s="201">
        <v>3619</v>
      </c>
      <c r="H524" s="201">
        <v>3628</v>
      </c>
    </row>
    <row r="525" spans="1:8" ht="15.75" x14ac:dyDescent="0.25">
      <c r="A525" s="276" t="s">
        <v>461</v>
      </c>
      <c r="B525" s="257"/>
      <c r="C525" s="200">
        <v>3116</v>
      </c>
      <c r="D525" s="200">
        <v>3132</v>
      </c>
      <c r="E525" s="200">
        <v>3138</v>
      </c>
      <c r="F525" s="200">
        <v>3150</v>
      </c>
      <c r="G525" s="200">
        <v>3161</v>
      </c>
      <c r="H525" s="200">
        <v>3174</v>
      </c>
    </row>
    <row r="526" spans="1:8" x14ac:dyDescent="0.2">
      <c r="A526" s="208" t="s">
        <v>458</v>
      </c>
      <c r="B526" s="273"/>
      <c r="C526" s="201">
        <v>1208</v>
      </c>
      <c r="D526" s="201">
        <v>1220</v>
      </c>
      <c r="E526" s="201">
        <v>1244</v>
      </c>
      <c r="F526" s="201">
        <v>1245</v>
      </c>
      <c r="G526" s="201">
        <v>1250</v>
      </c>
      <c r="H526" s="201">
        <v>1268</v>
      </c>
    </row>
    <row r="527" spans="1:8" x14ac:dyDescent="0.2">
      <c r="A527" s="208" t="s">
        <v>459</v>
      </c>
      <c r="B527" s="273"/>
      <c r="C527" s="201">
        <v>886</v>
      </c>
      <c r="D527" s="201">
        <v>908</v>
      </c>
      <c r="E527" s="201">
        <v>900</v>
      </c>
      <c r="F527" s="201">
        <v>891</v>
      </c>
      <c r="G527" s="201">
        <v>899</v>
      </c>
      <c r="H527" s="201">
        <v>886</v>
      </c>
    </row>
    <row r="528" spans="1:8" x14ac:dyDescent="0.2">
      <c r="A528" s="208" t="s">
        <v>460</v>
      </c>
      <c r="B528" s="273"/>
      <c r="C528" s="201">
        <v>1022</v>
      </c>
      <c r="D528" s="201">
        <v>1004</v>
      </c>
      <c r="E528" s="201">
        <v>994</v>
      </c>
      <c r="F528" s="201">
        <v>1014</v>
      </c>
      <c r="G528" s="201">
        <v>1012</v>
      </c>
      <c r="H528" s="201">
        <v>1020</v>
      </c>
    </row>
    <row r="529" spans="1:8" ht="15.75" x14ac:dyDescent="0.25">
      <c r="A529" s="276" t="s">
        <v>462</v>
      </c>
      <c r="B529" s="257"/>
      <c r="C529" s="200">
        <v>17027</v>
      </c>
      <c r="D529" s="200">
        <v>17263</v>
      </c>
      <c r="E529" s="200">
        <v>24027</v>
      </c>
      <c r="F529" s="200">
        <v>17866</v>
      </c>
      <c r="G529" s="200">
        <v>17942</v>
      </c>
      <c r="H529" s="200">
        <v>18166</v>
      </c>
    </row>
    <row r="530" spans="1:8" x14ac:dyDescent="0.2">
      <c r="A530" s="208" t="s">
        <v>458</v>
      </c>
      <c r="B530" s="273"/>
      <c r="C530" s="201">
        <v>9895</v>
      </c>
      <c r="D530" s="201">
        <v>10017</v>
      </c>
      <c r="E530" s="201">
        <v>13427</v>
      </c>
      <c r="F530" s="201">
        <v>10344</v>
      </c>
      <c r="G530" s="201">
        <v>10387</v>
      </c>
      <c r="H530" s="201">
        <v>10524</v>
      </c>
    </row>
    <row r="531" spans="1:8" x14ac:dyDescent="0.2">
      <c r="A531" s="208" t="s">
        <v>459</v>
      </c>
      <c r="B531" s="273"/>
      <c r="C531" s="201">
        <v>4726</v>
      </c>
      <c r="D531" s="201">
        <v>4769</v>
      </c>
      <c r="E531" s="201">
        <v>5500</v>
      </c>
      <c r="F531" s="201">
        <v>4903</v>
      </c>
      <c r="G531" s="201">
        <v>4948</v>
      </c>
      <c r="H531" s="201">
        <v>5034</v>
      </c>
    </row>
    <row r="532" spans="1:8" x14ac:dyDescent="0.2">
      <c r="A532" s="208" t="s">
        <v>460</v>
      </c>
      <c r="B532" s="273"/>
      <c r="C532" s="201">
        <v>2406</v>
      </c>
      <c r="D532" s="201">
        <v>2477</v>
      </c>
      <c r="E532" s="201">
        <v>5100</v>
      </c>
      <c r="F532" s="201">
        <v>2619</v>
      </c>
      <c r="G532" s="201">
        <v>2607</v>
      </c>
      <c r="H532" s="201">
        <v>2608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5942680</v>
      </c>
      <c r="D534" s="203">
        <v>6011940</v>
      </c>
      <c r="E534" s="203">
        <v>4563530</v>
      </c>
      <c r="F534" s="203">
        <v>5925500</v>
      </c>
      <c r="G534" s="203">
        <v>5891900</v>
      </c>
      <c r="H534" s="203">
        <v>5797680</v>
      </c>
    </row>
    <row r="535" spans="1:8" x14ac:dyDescent="0.2">
      <c r="A535" s="208" t="s">
        <v>458</v>
      </c>
      <c r="B535" s="273"/>
      <c r="C535" s="204">
        <v>6175200</v>
      </c>
      <c r="D535" s="204">
        <v>6281690</v>
      </c>
      <c r="E535" s="204">
        <v>4914580</v>
      </c>
      <c r="F535" s="204">
        <v>6211940</v>
      </c>
      <c r="G535" s="204">
        <v>6183430</v>
      </c>
      <c r="H535" s="204">
        <v>6006460</v>
      </c>
    </row>
    <row r="536" spans="1:8" x14ac:dyDescent="0.2">
      <c r="A536" s="208" t="s">
        <v>459</v>
      </c>
      <c r="B536" s="273"/>
      <c r="C536" s="204">
        <v>2825110</v>
      </c>
      <c r="D536" s="204">
        <v>2821230</v>
      </c>
      <c r="E536" s="204">
        <v>2591260</v>
      </c>
      <c r="F536" s="204">
        <v>2800590</v>
      </c>
      <c r="G536" s="204">
        <v>2865070</v>
      </c>
      <c r="H536" s="204">
        <v>2650870</v>
      </c>
    </row>
    <row r="537" spans="1:8" x14ac:dyDescent="0.2">
      <c r="A537" s="208" t="s">
        <v>460</v>
      </c>
      <c r="B537" s="273"/>
      <c r="C537" s="204">
        <v>10293360</v>
      </c>
      <c r="D537" s="204">
        <v>10344760</v>
      </c>
      <c r="E537" s="204">
        <v>5789680</v>
      </c>
      <c r="F537" s="204">
        <v>9995450</v>
      </c>
      <c r="G537" s="204">
        <v>9844730</v>
      </c>
      <c r="H537" s="204">
        <v>10253890</v>
      </c>
    </row>
    <row r="538" spans="1:8" ht="15.75" x14ac:dyDescent="0.25">
      <c r="A538" s="276" t="s">
        <v>461</v>
      </c>
      <c r="B538" s="257"/>
      <c r="C538" s="203">
        <v>38372130</v>
      </c>
      <c r="D538" s="203">
        <v>39106110</v>
      </c>
      <c r="E538" s="203">
        <v>39465930</v>
      </c>
      <c r="F538" s="203">
        <v>39489820</v>
      </c>
      <c r="G538" s="203">
        <v>39293860</v>
      </c>
      <c r="H538" s="203">
        <v>38939310</v>
      </c>
    </row>
    <row r="539" spans="1:8" x14ac:dyDescent="0.2">
      <c r="A539" s="208" t="s">
        <v>458</v>
      </c>
      <c r="B539" s="273"/>
      <c r="C539" s="204">
        <v>56685970</v>
      </c>
      <c r="D539" s="204">
        <v>57791120</v>
      </c>
      <c r="E539" s="204">
        <v>57898620</v>
      </c>
      <c r="F539" s="204">
        <v>57753720</v>
      </c>
      <c r="G539" s="204">
        <v>57502130</v>
      </c>
      <c r="H539" s="204">
        <v>55795450</v>
      </c>
    </row>
    <row r="540" spans="1:8" x14ac:dyDescent="0.2">
      <c r="A540" s="208" t="s">
        <v>459</v>
      </c>
      <c r="B540" s="273"/>
      <c r="C540" s="204">
        <v>17838920</v>
      </c>
      <c r="D540" s="204">
        <v>17582690</v>
      </c>
      <c r="E540" s="204">
        <v>18373180</v>
      </c>
      <c r="F540" s="204">
        <v>18154990</v>
      </c>
      <c r="G540" s="204">
        <v>18578570</v>
      </c>
      <c r="H540" s="204">
        <v>17656460</v>
      </c>
    </row>
    <row r="541" spans="1:8" x14ac:dyDescent="0.2">
      <c r="A541" s="208" t="s">
        <v>460</v>
      </c>
      <c r="B541" s="273"/>
      <c r="C541" s="204">
        <v>34526050</v>
      </c>
      <c r="D541" s="204">
        <v>35866630</v>
      </c>
      <c r="E541" s="204">
        <v>35495300</v>
      </c>
      <c r="F541" s="204">
        <v>35812090</v>
      </c>
      <c r="G541" s="204">
        <v>35205610</v>
      </c>
      <c r="H541" s="204">
        <v>36471690</v>
      </c>
    </row>
    <row r="542" spans="1:8" ht="15.75" x14ac:dyDescent="0.25">
      <c r="A542" s="276" t="s">
        <v>462</v>
      </c>
      <c r="B542" s="257"/>
      <c r="C542" s="203">
        <v>7970</v>
      </c>
      <c r="D542" s="203">
        <v>7720</v>
      </c>
      <c r="E542" s="203">
        <v>5170</v>
      </c>
      <c r="F542" s="203">
        <v>7690</v>
      </c>
      <c r="G542" s="203">
        <v>7180</v>
      </c>
      <c r="H542" s="203">
        <v>7110</v>
      </c>
    </row>
    <row r="543" spans="1:8" x14ac:dyDescent="0.2">
      <c r="A543" s="208" t="s">
        <v>458</v>
      </c>
      <c r="B543" s="273"/>
      <c r="C543" s="204">
        <v>8750</v>
      </c>
      <c r="D543" s="204">
        <v>8210</v>
      </c>
      <c r="E543" s="204">
        <v>5660</v>
      </c>
      <c r="F543" s="204">
        <v>8390</v>
      </c>
      <c r="G543" s="204">
        <v>7600</v>
      </c>
      <c r="H543" s="204">
        <v>7560</v>
      </c>
    </row>
    <row r="544" spans="1:8" x14ac:dyDescent="0.2">
      <c r="A544" s="208" t="s">
        <v>459</v>
      </c>
      <c r="B544" s="273"/>
      <c r="C544" s="204">
        <v>10410</v>
      </c>
      <c r="D544" s="204">
        <v>10700</v>
      </c>
      <c r="E544" s="204">
        <v>8770</v>
      </c>
      <c r="F544" s="204">
        <v>10300</v>
      </c>
      <c r="G544" s="204">
        <v>10100</v>
      </c>
      <c r="H544" s="204">
        <v>9840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520.41</v>
      </c>
      <c r="D550" s="195">
        <v>588.97</v>
      </c>
      <c r="E550" s="195">
        <v>640.27</v>
      </c>
      <c r="F550" s="195">
        <v>711.21</v>
      </c>
      <c r="G550" s="195">
        <v>904.22</v>
      </c>
      <c r="H550" s="195">
        <v>1009.87</v>
      </c>
    </row>
    <row r="551" spans="1:8" ht="15.75" x14ac:dyDescent="0.2">
      <c r="A551" s="274" t="s">
        <v>473</v>
      </c>
      <c r="B551" s="275"/>
      <c r="C551" s="196">
        <v>1683944</v>
      </c>
      <c r="D551" s="196">
        <v>1829562</v>
      </c>
      <c r="E551" s="196">
        <v>1963251</v>
      </c>
      <c r="F551" s="196">
        <v>2092984</v>
      </c>
      <c r="G551" s="196">
        <v>2392225</v>
      </c>
      <c r="H551" s="196">
        <v>3097439</v>
      </c>
    </row>
    <row r="552" spans="1:8" ht="15.75" x14ac:dyDescent="0.2">
      <c r="A552" s="280" t="s">
        <v>474</v>
      </c>
      <c r="B552" s="275"/>
      <c r="C552" s="195">
        <v>309.04000000000002</v>
      </c>
      <c r="D552" s="195">
        <v>321.92</v>
      </c>
      <c r="E552" s="195">
        <v>326.13</v>
      </c>
      <c r="F552" s="195">
        <v>339.8</v>
      </c>
      <c r="G552" s="195">
        <v>377.98</v>
      </c>
      <c r="H552" s="195">
        <v>326.02999999999997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0.13174228012528588</v>
      </c>
      <c r="D556" s="197">
        <f>IF(AND(D550&gt;0,E550&gt;0)=TRUE,E550/D550-1,"")</f>
        <v>8.7101210587975597E-2</v>
      </c>
      <c r="E556" s="197">
        <f>IF(AND(E550&gt;0,F550&gt;0)=TRUE,F550/E550-1,"")</f>
        <v>0.1107970075124558</v>
      </c>
      <c r="F556" s="197">
        <f>IF(AND(F550&gt;0,G550&gt;0)=TRUE,G550/F550-1,"")</f>
        <v>0.27138257336089189</v>
      </c>
      <c r="G556" s="197">
        <f>IF(AND(G550&gt;0,H550&gt;0)=TRUE,H550/G550-1,"")</f>
        <v>0.11684103426157355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8.6474372069379912E-2</v>
      </c>
      <c r="D557" s="197">
        <f t="shared" si="20"/>
        <v>7.3071587625890722E-2</v>
      </c>
      <c r="E557" s="197">
        <f t="shared" si="20"/>
        <v>6.6080699818821031E-2</v>
      </c>
      <c r="F557" s="197">
        <f t="shared" si="20"/>
        <v>0.14297338154520056</v>
      </c>
      <c r="G557" s="197">
        <f t="shared" si="20"/>
        <v>0.29479417696913957</v>
      </c>
    </row>
    <row r="558" spans="1:8" ht="15.75" x14ac:dyDescent="0.2">
      <c r="A558" s="280" t="s">
        <v>474</v>
      </c>
      <c r="B558" s="275"/>
      <c r="C558" s="197">
        <f t="shared" si="20"/>
        <v>4.1677452756924582E-2</v>
      </c>
      <c r="D558" s="197">
        <f t="shared" si="20"/>
        <v>1.3077783300198709E-2</v>
      </c>
      <c r="E558" s="197">
        <f t="shared" si="20"/>
        <v>4.191580044767429E-2</v>
      </c>
      <c r="F558" s="197">
        <f t="shared" si="20"/>
        <v>0.11236021188934675</v>
      </c>
      <c r="G558" s="197">
        <f t="shared" si="20"/>
        <v>-0.13744113445155837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220.07</v>
      </c>
      <c r="D562" s="195">
        <v>263.18</v>
      </c>
      <c r="E562" s="195">
        <v>274.16000000000003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749636</v>
      </c>
      <c r="D563" s="196">
        <v>783272</v>
      </c>
      <c r="E563" s="196">
        <v>790171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293.56</v>
      </c>
      <c r="D564" s="195">
        <v>336</v>
      </c>
      <c r="E564" s="195">
        <v>346.97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0.19589221611305496</v>
      </c>
      <c r="D568" s="197">
        <f>IF(AND(D562&gt;0,E562&gt;0)=TRUE,E562/D562-1,"")</f>
        <v>4.172049547837986E-2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4.4869776798339478E-2</v>
      </c>
      <c r="D569" s="197">
        <f t="shared" si="21"/>
        <v>8.8079236842373287E-3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0.1445701049189263</v>
      </c>
      <c r="D570" s="197">
        <f t="shared" si="21"/>
        <v>3.2648809523809552E-2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2327192</v>
      </c>
      <c r="E591" s="147">
        <v>785215</v>
      </c>
      <c r="F591" s="147">
        <v>317656</v>
      </c>
      <c r="G591" s="147">
        <v>1527883</v>
      </c>
      <c r="H591" s="147">
        <v>669493</v>
      </c>
      <c r="I591" s="147">
        <v>8855</v>
      </c>
    </row>
    <row r="592" spans="1:9" x14ac:dyDescent="0.2">
      <c r="A592" s="233" t="s">
        <v>121</v>
      </c>
      <c r="B592" s="234"/>
      <c r="C592" s="234"/>
      <c r="D592" s="148">
        <v>2837802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0.82006848962683088</v>
      </c>
      <c r="E593" s="87">
        <f t="shared" si="22"/>
        <v>0.27669830382810356</v>
      </c>
      <c r="F593" s="87">
        <f t="shared" si="22"/>
        <v>0.11193733741818492</v>
      </c>
      <c r="G593" s="87">
        <f t="shared" si="22"/>
        <v>0.53840366593581934</v>
      </c>
      <c r="H593" s="87">
        <f t="shared" si="22"/>
        <v>0.23591956027939934</v>
      </c>
      <c r="I593" s="87">
        <f t="shared" si="22"/>
        <v>3.120372739183354E-3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5049830</v>
      </c>
      <c r="E596" s="144">
        <v>1877270</v>
      </c>
      <c r="F596" s="144">
        <v>322083</v>
      </c>
      <c r="G596" s="144">
        <v>1954649</v>
      </c>
      <c r="H596" s="144">
        <v>885757</v>
      </c>
      <c r="I596" s="144">
        <v>10071</v>
      </c>
    </row>
    <row r="597" spans="1:9" x14ac:dyDescent="0.2">
      <c r="A597" s="233" t="s">
        <v>125</v>
      </c>
      <c r="B597" s="234"/>
      <c r="C597" s="234"/>
      <c r="D597" s="143">
        <v>95585</v>
      </c>
      <c r="E597" s="144">
        <v>83008</v>
      </c>
      <c r="F597" s="144">
        <v>191</v>
      </c>
      <c r="G597" s="144">
        <v>1731</v>
      </c>
      <c r="H597" s="144">
        <v>10366</v>
      </c>
      <c r="I597" s="144">
        <v>3</v>
      </c>
    </row>
    <row r="598" spans="1:9" x14ac:dyDescent="0.2">
      <c r="A598" s="233" t="s">
        <v>126</v>
      </c>
      <c r="B598" s="234"/>
      <c r="C598" s="234"/>
      <c r="D598" s="141">
        <v>2.2000000000000002</v>
      </c>
      <c r="E598" s="142">
        <v>2.4</v>
      </c>
      <c r="F598" s="142">
        <v>1</v>
      </c>
      <c r="G598" s="142">
        <v>1.3</v>
      </c>
      <c r="H598" s="142">
        <v>1.3</v>
      </c>
      <c r="I598" s="142">
        <v>1.1000000000000001</v>
      </c>
    </row>
    <row r="599" spans="1:9" x14ac:dyDescent="0.2">
      <c r="A599" s="233" t="s">
        <v>127</v>
      </c>
      <c r="B599" s="234"/>
      <c r="C599" s="234"/>
      <c r="D599" s="88">
        <v>98053.08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148350648650</v>
      </c>
      <c r="E601" s="151">
        <v>29233276787</v>
      </c>
      <c r="F601" s="151">
        <v>107499630465</v>
      </c>
      <c r="G601" s="151">
        <v>5327115203</v>
      </c>
      <c r="H601" s="151">
        <v>5810104792</v>
      </c>
      <c r="I601" s="151">
        <v>480521403</v>
      </c>
    </row>
    <row r="602" spans="1:9" x14ac:dyDescent="0.2">
      <c r="A602" s="233" t="s">
        <v>130</v>
      </c>
      <c r="B602" s="234"/>
      <c r="C602" s="234"/>
      <c r="D602" s="152">
        <v>29377.360000000001</v>
      </c>
      <c r="E602" s="153">
        <v>15572.23</v>
      </c>
      <c r="F602" s="153">
        <v>333763.75</v>
      </c>
      <c r="G602" s="153">
        <v>2725.36</v>
      </c>
      <c r="H602" s="153">
        <v>6559.48</v>
      </c>
      <c r="I602" s="153">
        <v>47713.38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26871568548</v>
      </c>
      <c r="E604" s="155">
        <v>16140363492</v>
      </c>
      <c r="F604" s="155">
        <v>1318971032</v>
      </c>
      <c r="G604" s="155">
        <v>5218191920</v>
      </c>
      <c r="H604" s="155">
        <v>3739209657</v>
      </c>
      <c r="I604" s="155">
        <v>454832447</v>
      </c>
    </row>
    <row r="605" spans="1:9" x14ac:dyDescent="0.2">
      <c r="A605" s="233" t="s">
        <v>133</v>
      </c>
      <c r="B605" s="234"/>
      <c r="C605" s="234"/>
      <c r="D605" s="152">
        <v>5321.28</v>
      </c>
      <c r="E605" s="153">
        <v>8597.7800000000007</v>
      </c>
      <c r="F605" s="153">
        <v>4095.13</v>
      </c>
      <c r="G605" s="153">
        <v>2669.63</v>
      </c>
      <c r="H605" s="153">
        <v>4221.4799999999996</v>
      </c>
      <c r="I605" s="153">
        <v>45162.59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40157061856</v>
      </c>
      <c r="E607" s="157">
        <v>21977338696</v>
      </c>
      <c r="F607" s="157">
        <v>3658692723</v>
      </c>
      <c r="G607" s="157">
        <v>6338382328</v>
      </c>
      <c r="H607" s="157">
        <v>7735548884</v>
      </c>
      <c r="I607" s="157">
        <v>447099225</v>
      </c>
    </row>
    <row r="608" spans="1:9" x14ac:dyDescent="0.2">
      <c r="A608" s="233" t="s">
        <v>112</v>
      </c>
      <c r="B608" s="234"/>
      <c r="C608" s="234"/>
      <c r="D608" s="158">
        <v>20211.7</v>
      </c>
      <c r="E608" s="159">
        <v>19473.060000000001</v>
      </c>
      <c r="F608" s="159">
        <v>53771.09</v>
      </c>
      <c r="G608" s="159">
        <v>18276.55</v>
      </c>
      <c r="H608" s="159">
        <v>17726.189999999999</v>
      </c>
      <c r="I608" s="159">
        <v>64017.64</v>
      </c>
    </row>
    <row r="609" spans="1:9" x14ac:dyDescent="0.2">
      <c r="A609" s="233" t="s">
        <v>135</v>
      </c>
      <c r="B609" s="234"/>
      <c r="C609" s="234"/>
      <c r="D609" s="143">
        <v>1986823</v>
      </c>
      <c r="E609" s="144">
        <v>1128602</v>
      </c>
      <c r="F609" s="144">
        <v>68042</v>
      </c>
      <c r="G609" s="144">
        <v>346804</v>
      </c>
      <c r="H609" s="144">
        <v>436391</v>
      </c>
      <c r="I609" s="144">
        <v>6984</v>
      </c>
    </row>
    <row r="610" spans="1:9" x14ac:dyDescent="0.2">
      <c r="A610" s="233" t="s">
        <v>113</v>
      </c>
      <c r="B610" s="234"/>
      <c r="C610" s="234"/>
      <c r="D610" s="87">
        <v>2.8000000000000001E-2</v>
      </c>
      <c r="E610" s="89">
        <v>1.5900000000000001E-2</v>
      </c>
      <c r="F610" s="89">
        <v>1E-3</v>
      </c>
      <c r="G610" s="89">
        <v>4.8999999999999998E-3</v>
      </c>
      <c r="H610" s="89">
        <v>6.1000000000000004E-3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1.32</v>
      </c>
      <c r="E612" s="142">
        <v>0.55000000000000004</v>
      </c>
      <c r="F612" s="142">
        <v>0.18</v>
      </c>
      <c r="G612" s="142">
        <v>0.75</v>
      </c>
      <c r="H612" s="142">
        <v>0.42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1.52</v>
      </c>
      <c r="E613" s="142">
        <v>0.72</v>
      </c>
      <c r="F613" s="142">
        <v>7.0000000000000007E-2</v>
      </c>
      <c r="G613" s="142">
        <v>0.91</v>
      </c>
      <c r="H613" s="142">
        <v>0.5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0.91</v>
      </c>
      <c r="E614" s="142">
        <v>0.54</v>
      </c>
      <c r="F614" s="142">
        <v>0.08</v>
      </c>
      <c r="G614" s="142">
        <v>0.31</v>
      </c>
      <c r="H614" s="142">
        <v>0.47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0.59</v>
      </c>
      <c r="E615" s="142">
        <v>0.43</v>
      </c>
      <c r="F615" s="142">
        <v>0.05</v>
      </c>
      <c r="G615" s="142">
        <v>0.08</v>
      </c>
      <c r="H615" s="142">
        <v>0.34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29.95</v>
      </c>
      <c r="E616" s="142">
        <v>18.489999999999998</v>
      </c>
      <c r="F616" s="142">
        <v>2.0099999999999998</v>
      </c>
      <c r="G616" s="142">
        <v>8.27</v>
      </c>
      <c r="H616" s="142">
        <v>9.81</v>
      </c>
      <c r="I616" s="142">
        <v>0.24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34.28</v>
      </c>
      <c r="E618" s="142">
        <v>20.73</v>
      </c>
      <c r="F618" s="142">
        <v>2.39</v>
      </c>
      <c r="G618" s="142">
        <v>10.32</v>
      </c>
      <c r="H618" s="142">
        <v>11.54</v>
      </c>
      <c r="I618" s="142">
        <v>0.24</v>
      </c>
    </row>
    <row r="619" spans="1:9" x14ac:dyDescent="0.2">
      <c r="A619" s="263" t="s">
        <v>144</v>
      </c>
      <c r="B619" s="234"/>
      <c r="C619" s="234"/>
      <c r="D619" s="141">
        <v>32.97</v>
      </c>
      <c r="E619" s="142">
        <v>20.18</v>
      </c>
      <c r="F619" s="142">
        <v>2.21</v>
      </c>
      <c r="G619" s="142">
        <v>9.56</v>
      </c>
      <c r="H619" s="142">
        <v>11.12</v>
      </c>
      <c r="I619" s="142">
        <v>0.24</v>
      </c>
    </row>
    <row r="620" spans="1:9" x14ac:dyDescent="0.2">
      <c r="A620" s="263" t="s">
        <v>145</v>
      </c>
      <c r="B620" s="234"/>
      <c r="C620" s="234"/>
      <c r="D620" s="141">
        <v>31.45</v>
      </c>
      <c r="E620" s="142">
        <v>19.46</v>
      </c>
      <c r="F620" s="142">
        <v>2.14</v>
      </c>
      <c r="G620" s="142">
        <v>8.66</v>
      </c>
      <c r="H620" s="142">
        <v>10.62</v>
      </c>
      <c r="I620" s="142">
        <v>0.24</v>
      </c>
    </row>
    <row r="621" spans="1:9" x14ac:dyDescent="0.2">
      <c r="A621" s="263" t="s">
        <v>146</v>
      </c>
      <c r="B621" s="234"/>
      <c r="C621" s="234"/>
      <c r="D621" s="141">
        <v>30.54</v>
      </c>
      <c r="E621" s="142">
        <v>18.920000000000002</v>
      </c>
      <c r="F621" s="142">
        <v>2.06</v>
      </c>
      <c r="G621" s="142">
        <v>8.34</v>
      </c>
      <c r="H621" s="142">
        <v>10.16</v>
      </c>
      <c r="I621" s="142">
        <v>0.24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2256662</v>
      </c>
      <c r="E623" s="144">
        <v>695170</v>
      </c>
      <c r="F623" s="144">
        <v>317097</v>
      </c>
      <c r="G623" s="144">
        <v>1484645</v>
      </c>
      <c r="H623" s="144">
        <v>649972</v>
      </c>
      <c r="I623" s="144">
        <v>2092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0.63119999999999998</v>
      </c>
      <c r="E625" s="89">
        <v>0.33910000000000001</v>
      </c>
      <c r="F625" s="89">
        <v>0.78</v>
      </c>
      <c r="G625" s="89">
        <v>0.83350000000000002</v>
      </c>
      <c r="H625" s="89">
        <v>0.6381</v>
      </c>
      <c r="I625" s="89">
        <v>0.94359999999999999</v>
      </c>
    </row>
    <row r="626" spans="1:9" x14ac:dyDescent="0.2">
      <c r="A626" s="233" t="s">
        <v>150</v>
      </c>
      <c r="B626" s="234"/>
      <c r="C626" s="234"/>
      <c r="D626" s="87">
        <v>5.4000000000000003E-3</v>
      </c>
      <c r="E626" s="89">
        <v>2.0799999999999999E-2</v>
      </c>
      <c r="F626" s="89">
        <v>0</v>
      </c>
      <c r="G626" s="89">
        <v>5.9999999999999995E-4</v>
      </c>
      <c r="H626" s="89">
        <v>0</v>
      </c>
      <c r="I626" s="89">
        <v>5.0000000000000001E-4</v>
      </c>
    </row>
    <row r="627" spans="1:9" x14ac:dyDescent="0.2">
      <c r="A627" s="233" t="s">
        <v>151</v>
      </c>
      <c r="B627" s="234"/>
      <c r="C627" s="234"/>
      <c r="D627" s="87">
        <v>2.3E-3</v>
      </c>
      <c r="E627" s="89">
        <v>8.8000000000000005E-3</v>
      </c>
      <c r="F627" s="89">
        <v>0</v>
      </c>
      <c r="G627" s="89">
        <v>2.0000000000000001E-4</v>
      </c>
      <c r="H627" s="89">
        <v>2.0000000000000001E-4</v>
      </c>
      <c r="I627" s="89">
        <v>5.0000000000000001E-4</v>
      </c>
    </row>
    <row r="628" spans="1:9" x14ac:dyDescent="0.2">
      <c r="A628" s="233" t="s">
        <v>152</v>
      </c>
      <c r="B628" s="234"/>
      <c r="C628" s="234"/>
      <c r="D628" s="87">
        <v>2.7000000000000001E-3</v>
      </c>
      <c r="E628" s="89">
        <v>6.7000000000000002E-3</v>
      </c>
      <c r="F628" s="89">
        <v>0</v>
      </c>
      <c r="G628" s="89">
        <v>1E-4</v>
      </c>
      <c r="H628" s="89">
        <v>5.8999999999999999E-3</v>
      </c>
      <c r="I628" s="89">
        <v>5.0000000000000001E-4</v>
      </c>
    </row>
    <row r="629" spans="1:9" x14ac:dyDescent="0.2">
      <c r="A629" s="233" t="s">
        <v>153</v>
      </c>
      <c r="B629" s="234"/>
      <c r="C629" s="234"/>
      <c r="D629" s="87">
        <v>5.1900000000000002E-2</v>
      </c>
      <c r="E629" s="89">
        <v>4.58E-2</v>
      </c>
      <c r="F629" s="89">
        <v>1.6799999999999999E-2</v>
      </c>
      <c r="G629" s="89">
        <v>5.9200000000000003E-2</v>
      </c>
      <c r="H629" s="89">
        <v>2.46E-2</v>
      </c>
      <c r="I629" s="89">
        <v>3.8E-3</v>
      </c>
    </row>
    <row r="630" spans="1:9" x14ac:dyDescent="0.2">
      <c r="A630" s="233" t="s">
        <v>154</v>
      </c>
      <c r="B630" s="234"/>
      <c r="C630" s="234"/>
      <c r="D630" s="87">
        <v>1.7399999999999999E-2</v>
      </c>
      <c r="E630" s="89">
        <v>2.7400000000000001E-2</v>
      </c>
      <c r="F630" s="89">
        <v>1.6299999999999999E-2</v>
      </c>
      <c r="G630" s="89">
        <v>9.5999999999999992E-3</v>
      </c>
      <c r="H630" s="89">
        <v>1.7899999999999999E-2</v>
      </c>
      <c r="I630" s="89">
        <v>2.8999999999999998E-3</v>
      </c>
    </row>
    <row r="631" spans="1:9" x14ac:dyDescent="0.2">
      <c r="A631" s="233" t="s">
        <v>155</v>
      </c>
      <c r="B631" s="234"/>
      <c r="C631" s="234"/>
      <c r="D631" s="87">
        <v>1.72E-2</v>
      </c>
      <c r="E631" s="89">
        <v>2.4799999999999999E-2</v>
      </c>
      <c r="F631" s="89">
        <v>6.4999999999999997E-3</v>
      </c>
      <c r="G631" s="89">
        <v>1.18E-2</v>
      </c>
      <c r="H631" s="89">
        <v>1.6299999999999999E-2</v>
      </c>
      <c r="I631" s="89">
        <v>2.3999999999999998E-3</v>
      </c>
    </row>
    <row r="632" spans="1:9" x14ac:dyDescent="0.2">
      <c r="A632" s="233" t="s">
        <v>156</v>
      </c>
      <c r="B632" s="234"/>
      <c r="C632" s="234"/>
      <c r="D632" s="87">
        <v>1.01E-2</v>
      </c>
      <c r="E632" s="89">
        <v>2.0899999999999998E-2</v>
      </c>
      <c r="F632" s="89">
        <v>6.7999999999999996E-3</v>
      </c>
      <c r="G632" s="89">
        <v>3.5999999999999999E-3</v>
      </c>
      <c r="H632" s="89">
        <v>1.2E-2</v>
      </c>
      <c r="I632" s="89">
        <v>2.3999999999999998E-3</v>
      </c>
    </row>
    <row r="633" spans="1:9" x14ac:dyDescent="0.2">
      <c r="A633" s="233" t="s">
        <v>157</v>
      </c>
      <c r="B633" s="234"/>
      <c r="C633" s="234"/>
      <c r="D633" s="87">
        <v>6.8999999999999999E-3</v>
      </c>
      <c r="E633" s="89">
        <v>1.7100000000000001E-2</v>
      </c>
      <c r="F633" s="89">
        <v>4.4000000000000003E-3</v>
      </c>
      <c r="G633" s="89">
        <v>8.9999999999999998E-4</v>
      </c>
      <c r="H633" s="89">
        <v>8.6E-3</v>
      </c>
      <c r="I633" s="89">
        <v>1.4E-3</v>
      </c>
    </row>
    <row r="634" spans="1:9" x14ac:dyDescent="0.2">
      <c r="A634" s="233" t="s">
        <v>158</v>
      </c>
      <c r="B634" s="234"/>
      <c r="C634" s="234"/>
      <c r="D634" s="87">
        <v>0.25480000000000003</v>
      </c>
      <c r="E634" s="89">
        <v>0.48859999999999998</v>
      </c>
      <c r="F634" s="89">
        <v>0.16930000000000001</v>
      </c>
      <c r="G634" s="89">
        <v>8.0399999999999999E-2</v>
      </c>
      <c r="H634" s="89">
        <v>0.27639999999999998</v>
      </c>
      <c r="I634" s="89">
        <v>4.2099999999999999E-2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0.36880000000000002</v>
      </c>
      <c r="E636" s="89">
        <v>0.66090000000000004</v>
      </c>
      <c r="F636" s="89">
        <v>0.22</v>
      </c>
      <c r="G636" s="89">
        <v>0.16650000000000001</v>
      </c>
      <c r="H636" s="89">
        <v>0.3619</v>
      </c>
      <c r="I636" s="89">
        <v>5.6399999999999999E-2</v>
      </c>
    </row>
    <row r="637" spans="1:9" x14ac:dyDescent="0.2">
      <c r="A637" s="233" t="s">
        <v>160</v>
      </c>
      <c r="B637" s="234"/>
      <c r="C637" s="234"/>
      <c r="D637" s="87">
        <v>0.36330000000000001</v>
      </c>
      <c r="E637" s="89">
        <v>0.6401</v>
      </c>
      <c r="F637" s="89">
        <v>0.22</v>
      </c>
      <c r="G637" s="89">
        <v>0.16589999999999999</v>
      </c>
      <c r="H637" s="89">
        <v>0.3619</v>
      </c>
      <c r="I637" s="89">
        <v>5.5899999999999998E-2</v>
      </c>
    </row>
    <row r="638" spans="1:9" x14ac:dyDescent="0.2">
      <c r="A638" s="233" t="s">
        <v>161</v>
      </c>
      <c r="B638" s="234"/>
      <c r="C638" s="234"/>
      <c r="D638" s="87">
        <v>0.36099999999999999</v>
      </c>
      <c r="E638" s="89">
        <v>0.63119999999999998</v>
      </c>
      <c r="F638" s="89">
        <v>0.22</v>
      </c>
      <c r="G638" s="89">
        <v>0.16569999999999999</v>
      </c>
      <c r="H638" s="89">
        <v>0.36170000000000002</v>
      </c>
      <c r="I638" s="89">
        <v>5.5399999999999998E-2</v>
      </c>
    </row>
    <row r="639" spans="1:9" x14ac:dyDescent="0.2">
      <c r="A639" s="233" t="s">
        <v>162</v>
      </c>
      <c r="B639" s="234"/>
      <c r="C639" s="234"/>
      <c r="D639" s="87">
        <v>0.35830000000000001</v>
      </c>
      <c r="E639" s="89">
        <v>0.62450000000000006</v>
      </c>
      <c r="F639" s="89">
        <v>0.22</v>
      </c>
      <c r="G639" s="89">
        <v>0.1656</v>
      </c>
      <c r="H639" s="89">
        <v>0.35580000000000001</v>
      </c>
      <c r="I639" s="89">
        <v>5.5E-2</v>
      </c>
    </row>
    <row r="640" spans="1:9" x14ac:dyDescent="0.2">
      <c r="A640" s="233" t="s">
        <v>163</v>
      </c>
      <c r="B640" s="234"/>
      <c r="C640" s="234"/>
      <c r="D640" s="87">
        <v>0.30649999999999999</v>
      </c>
      <c r="E640" s="89">
        <v>0.57869999999999999</v>
      </c>
      <c r="F640" s="89">
        <v>0.20330000000000001</v>
      </c>
      <c r="G640" s="89">
        <v>0.10639999999999999</v>
      </c>
      <c r="H640" s="89">
        <v>0.33119999999999999</v>
      </c>
      <c r="I640" s="89">
        <v>5.11E-2</v>
      </c>
    </row>
    <row r="641" spans="1:9" x14ac:dyDescent="0.2">
      <c r="A641" s="233" t="s">
        <v>164</v>
      </c>
      <c r="B641" s="234"/>
      <c r="C641" s="234"/>
      <c r="D641" s="87">
        <v>0.28910000000000002</v>
      </c>
      <c r="E641" s="89">
        <v>0.55130000000000001</v>
      </c>
      <c r="F641" s="89">
        <v>0.187</v>
      </c>
      <c r="G641" s="89">
        <v>9.6799999999999997E-2</v>
      </c>
      <c r="H641" s="89">
        <v>0.31340000000000001</v>
      </c>
      <c r="I641" s="89">
        <v>4.8300000000000003E-2</v>
      </c>
    </row>
    <row r="642" spans="1:9" x14ac:dyDescent="0.2">
      <c r="A642" s="233" t="s">
        <v>165</v>
      </c>
      <c r="B642" s="234"/>
      <c r="C642" s="234"/>
      <c r="D642" s="87">
        <v>0.27189999999999998</v>
      </c>
      <c r="E642" s="89">
        <v>0.52649999999999997</v>
      </c>
      <c r="F642" s="89">
        <v>0.18049999999999999</v>
      </c>
      <c r="G642" s="89">
        <v>8.5000000000000006E-2</v>
      </c>
      <c r="H642" s="89">
        <v>0.29699999999999999</v>
      </c>
      <c r="I642" s="89">
        <v>4.5900000000000003E-2</v>
      </c>
    </row>
    <row r="643" spans="1:9" x14ac:dyDescent="0.2">
      <c r="A643" s="233" t="s">
        <v>166</v>
      </c>
      <c r="B643" s="234"/>
      <c r="C643" s="234"/>
      <c r="D643" s="87">
        <v>0.26169999999999999</v>
      </c>
      <c r="E643" s="89">
        <v>0.50560000000000005</v>
      </c>
      <c r="F643" s="89">
        <v>0.17369999999999999</v>
      </c>
      <c r="G643" s="89">
        <v>8.14E-2</v>
      </c>
      <c r="H643" s="89">
        <v>0.28499999999999998</v>
      </c>
      <c r="I643" s="89">
        <v>4.3499999999999997E-2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5.2863408163394833E-2</v>
      </c>
      <c r="C772" s="96">
        <f t="shared" ref="C772:C779" si="24">-D68/$B$58</f>
        <v>-5.2055446600277992E-2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8.2542508425522187E-2</v>
      </c>
      <c r="C773" s="96">
        <f t="shared" si="24"/>
        <v>-7.2202123675876029E-2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2.6212418362878197E-2</v>
      </c>
      <c r="C774" s="96">
        <f t="shared" si="24"/>
        <v>-2.4449246939202956E-2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5.9396916671426846E-2</v>
      </c>
      <c r="C775" s="96">
        <f t="shared" si="24"/>
        <v>-5.8253520947974383E-2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8.9098548461826507E-2</v>
      </c>
      <c r="C776" s="96">
        <f t="shared" si="24"/>
        <v>-9.5069720799456706E-2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6.9513255520224429E-2</v>
      </c>
      <c r="C777" s="96">
        <f t="shared" si="24"/>
        <v>-7.6106424976357764E-2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6.382356861326377E-2</v>
      </c>
      <c r="C778" s="96">
        <f t="shared" si="24"/>
        <v>-6.5302398497051856E-2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5.1695259493389691E-2</v>
      </c>
      <c r="C779" s="96">
        <f t="shared" si="24"/>
        <v>-6.1415233851875826E-2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114.5</v>
      </c>
      <c r="D785" s="97">
        <v>141.22</v>
      </c>
      <c r="E785" s="97">
        <v>122.57</v>
      </c>
      <c r="F785" s="97">
        <v>156.1</v>
      </c>
      <c r="G785" s="94">
        <v>37.21</v>
      </c>
      <c r="H785" s="97">
        <v>42.58</v>
      </c>
      <c r="I785" s="97">
        <v>37.340000000000003</v>
      </c>
      <c r="J785" s="97">
        <v>49.92</v>
      </c>
      <c r="K785" s="94">
        <v>22.59</v>
      </c>
      <c r="L785" s="94">
        <v>25.93</v>
      </c>
      <c r="M785" s="94">
        <v>23.07</v>
      </c>
      <c r="N785" s="97">
        <v>26.22</v>
      </c>
      <c r="O785" s="94">
        <v>2.4500000000000002</v>
      </c>
      <c r="P785" s="94">
        <v>2.54</v>
      </c>
      <c r="Q785" s="94">
        <v>3.18</v>
      </c>
      <c r="R785" s="97">
        <v>3.05</v>
      </c>
      <c r="W785" s="93"/>
    </row>
    <row r="786" spans="1:23" x14ac:dyDescent="0.2">
      <c r="A786" s="94"/>
      <c r="B786" s="94" t="s">
        <v>225</v>
      </c>
      <c r="C786" s="94">
        <v>168.08</v>
      </c>
      <c r="D786" s="97">
        <v>132.16999999999999</v>
      </c>
      <c r="E786" s="97">
        <v>129.82</v>
      </c>
      <c r="F786" s="97">
        <v>149.33000000000001</v>
      </c>
      <c r="G786" s="94">
        <v>54.63</v>
      </c>
      <c r="H786" s="97">
        <v>39.69</v>
      </c>
      <c r="I786" s="97">
        <v>42.14</v>
      </c>
      <c r="J786" s="97">
        <v>48.4</v>
      </c>
      <c r="K786" s="94">
        <v>35.53</v>
      </c>
      <c r="L786" s="94">
        <v>27.62</v>
      </c>
      <c r="M786" s="94">
        <v>26.6</v>
      </c>
      <c r="N786" s="97">
        <v>24.95</v>
      </c>
      <c r="O786" s="94">
        <v>3.18</v>
      </c>
      <c r="P786" s="94">
        <v>3.02</v>
      </c>
      <c r="Q786" s="94">
        <v>5.21</v>
      </c>
      <c r="R786" s="97">
        <v>5.24</v>
      </c>
      <c r="W786" s="93"/>
    </row>
    <row r="787" spans="1:23" x14ac:dyDescent="0.2">
      <c r="A787" s="94"/>
      <c r="B787" s="94" t="s">
        <v>226</v>
      </c>
      <c r="C787" s="94">
        <v>138.78</v>
      </c>
      <c r="D787" s="97">
        <v>131.15</v>
      </c>
      <c r="E787" s="97">
        <v>143.63999999999999</v>
      </c>
      <c r="F787" s="97">
        <v>207.8</v>
      </c>
      <c r="G787" s="94">
        <v>44.24</v>
      </c>
      <c r="H787" s="97">
        <v>38.58</v>
      </c>
      <c r="I787" s="97">
        <v>44.17</v>
      </c>
      <c r="J787" s="97">
        <v>65.37</v>
      </c>
      <c r="K787" s="94">
        <v>29.33</v>
      </c>
      <c r="L787" s="94">
        <v>28.03</v>
      </c>
      <c r="M787" s="94">
        <v>32.1</v>
      </c>
      <c r="N787" s="97">
        <v>44.43</v>
      </c>
      <c r="O787" s="94">
        <v>2.96</v>
      </c>
      <c r="P787" s="94">
        <v>3.53</v>
      </c>
      <c r="Q787" s="94">
        <v>4.51</v>
      </c>
      <c r="R787" s="97">
        <v>6.8</v>
      </c>
      <c r="W787" s="93"/>
    </row>
    <row r="788" spans="1:23" x14ac:dyDescent="0.2">
      <c r="A788" s="94"/>
      <c r="B788" s="94" t="s">
        <v>227</v>
      </c>
      <c r="C788" s="94">
        <v>128.58000000000001</v>
      </c>
      <c r="D788" s="97">
        <v>96.96</v>
      </c>
      <c r="E788" s="97">
        <v>172.97</v>
      </c>
      <c r="F788" s="97">
        <v>168.43</v>
      </c>
      <c r="G788" s="94">
        <v>43.16</v>
      </c>
      <c r="H788" s="97">
        <v>27.87</v>
      </c>
      <c r="I788" s="97">
        <v>53.74</v>
      </c>
      <c r="J788" s="97">
        <v>47.13</v>
      </c>
      <c r="K788" s="94">
        <v>27.81</v>
      </c>
      <c r="L788" s="94">
        <v>17.350000000000001</v>
      </c>
      <c r="M788" s="94">
        <v>43.6</v>
      </c>
      <c r="N788" s="97">
        <v>37.15</v>
      </c>
      <c r="O788" s="94">
        <v>2.99</v>
      </c>
      <c r="P788" s="94">
        <v>2.73</v>
      </c>
      <c r="Q788" s="94">
        <v>5.4</v>
      </c>
      <c r="R788" s="97">
        <v>5.75</v>
      </c>
      <c r="W788" s="93"/>
    </row>
    <row r="789" spans="1:23" x14ac:dyDescent="0.2">
      <c r="A789" s="94"/>
      <c r="B789" s="94" t="s">
        <v>228</v>
      </c>
      <c r="C789" s="94">
        <v>170.52</v>
      </c>
      <c r="D789" s="97">
        <v>107.22</v>
      </c>
      <c r="E789" s="97">
        <v>154.22</v>
      </c>
      <c r="F789" s="97">
        <v>181.2</v>
      </c>
      <c r="G789" s="94">
        <v>55.26</v>
      </c>
      <c r="H789" s="97">
        <v>33.49</v>
      </c>
      <c r="I789" s="97">
        <v>47.22</v>
      </c>
      <c r="J789" s="97">
        <v>54.85</v>
      </c>
      <c r="K789" s="94">
        <v>39.53</v>
      </c>
      <c r="L789" s="94">
        <v>22.82</v>
      </c>
      <c r="M789" s="94">
        <v>37.340000000000003</v>
      </c>
      <c r="N789" s="97">
        <v>41.44</v>
      </c>
      <c r="O789" s="94">
        <v>3.34</v>
      </c>
      <c r="P789" s="94">
        <v>2.2599999999999998</v>
      </c>
      <c r="Q789" s="94">
        <v>5.31</v>
      </c>
      <c r="R789" s="97">
        <v>6.9</v>
      </c>
      <c r="W789" s="93"/>
    </row>
    <row r="790" spans="1:23" x14ac:dyDescent="0.2">
      <c r="A790" s="94"/>
      <c r="B790" s="94" t="s">
        <v>229</v>
      </c>
      <c r="C790" s="94">
        <v>139.79</v>
      </c>
      <c r="D790" s="97">
        <v>135.25</v>
      </c>
      <c r="E790" s="97">
        <v>152.82</v>
      </c>
      <c r="F790" s="97">
        <v>219.43</v>
      </c>
      <c r="G790" s="94">
        <v>44.52</v>
      </c>
      <c r="H790" s="97">
        <v>41.5</v>
      </c>
      <c r="I790" s="97">
        <v>48.11</v>
      </c>
      <c r="J790" s="97">
        <v>64.61</v>
      </c>
      <c r="K790" s="94">
        <v>32.54</v>
      </c>
      <c r="L790" s="94">
        <v>31.62</v>
      </c>
      <c r="M790" s="94">
        <v>35.21</v>
      </c>
      <c r="N790" s="97">
        <v>50.75</v>
      </c>
      <c r="O790" s="94">
        <v>2.2599999999999998</v>
      </c>
      <c r="P790" s="94">
        <v>2.83</v>
      </c>
      <c r="Q790" s="94">
        <v>4.8600000000000003</v>
      </c>
      <c r="R790" s="97">
        <v>8.5500000000000007</v>
      </c>
      <c r="W790" s="93"/>
    </row>
    <row r="791" spans="1:23" x14ac:dyDescent="0.2">
      <c r="A791" s="94"/>
      <c r="B791" s="94" t="s">
        <v>230</v>
      </c>
      <c r="C791" s="94">
        <v>132.07</v>
      </c>
      <c r="D791" s="97">
        <v>149.84</v>
      </c>
      <c r="E791" s="97">
        <v>176.59</v>
      </c>
      <c r="F791" s="97">
        <v>160.58000000000001</v>
      </c>
      <c r="G791" s="94">
        <v>43.19</v>
      </c>
      <c r="H791" s="97">
        <v>51.64</v>
      </c>
      <c r="I791" s="97">
        <v>57.87</v>
      </c>
      <c r="J791" s="97">
        <v>46.14</v>
      </c>
      <c r="K791" s="94">
        <v>30.83</v>
      </c>
      <c r="L791" s="94">
        <v>31.43</v>
      </c>
      <c r="M791" s="94">
        <v>39.909999999999997</v>
      </c>
      <c r="N791" s="97">
        <v>34.19</v>
      </c>
      <c r="O791" s="94">
        <v>2.2599999999999998</v>
      </c>
      <c r="P791" s="94">
        <v>3.53</v>
      </c>
      <c r="Q791" s="94">
        <v>5.05</v>
      </c>
      <c r="R791" s="97">
        <v>4.6399999999999997</v>
      </c>
      <c r="W791" s="93"/>
    </row>
    <row r="792" spans="1:23" x14ac:dyDescent="0.2">
      <c r="A792" s="94"/>
      <c r="B792" s="94" t="s">
        <v>231</v>
      </c>
      <c r="C792" s="94">
        <v>164.96</v>
      </c>
      <c r="D792" s="97">
        <v>132.80000000000001</v>
      </c>
      <c r="E792" s="97">
        <v>148.63</v>
      </c>
      <c r="F792" s="97">
        <v>161.09</v>
      </c>
      <c r="G792" s="94">
        <v>49.42</v>
      </c>
      <c r="H792" s="97">
        <v>45.25</v>
      </c>
      <c r="I792" s="97">
        <v>50.43</v>
      </c>
      <c r="J792" s="97">
        <v>50.18</v>
      </c>
      <c r="K792" s="94">
        <v>41.76</v>
      </c>
      <c r="L792" s="94">
        <v>28.54</v>
      </c>
      <c r="M792" s="94">
        <v>31.43</v>
      </c>
      <c r="N792" s="97">
        <v>32.729999999999997</v>
      </c>
      <c r="O792" s="94">
        <v>4.1900000000000004</v>
      </c>
      <c r="P792" s="94">
        <v>2.48</v>
      </c>
      <c r="Q792" s="94">
        <v>4.13</v>
      </c>
      <c r="R792" s="97">
        <v>5.12</v>
      </c>
      <c r="W792" s="93"/>
    </row>
    <row r="793" spans="1:23" x14ac:dyDescent="0.2">
      <c r="A793" s="94"/>
      <c r="B793" s="94" t="s">
        <v>232</v>
      </c>
      <c r="C793" s="94">
        <v>136.84</v>
      </c>
      <c r="D793" s="97">
        <v>128</v>
      </c>
      <c r="E793" s="97">
        <v>182.6</v>
      </c>
      <c r="F793" s="97">
        <v>198.43</v>
      </c>
      <c r="G793" s="94">
        <v>41.98</v>
      </c>
      <c r="H793" s="97">
        <v>43.98</v>
      </c>
      <c r="I793" s="97">
        <v>61.84</v>
      </c>
      <c r="J793" s="97">
        <v>60.32</v>
      </c>
      <c r="K793" s="94">
        <v>31.97</v>
      </c>
      <c r="L793" s="94">
        <v>26.31</v>
      </c>
      <c r="M793" s="94">
        <v>39.090000000000003</v>
      </c>
      <c r="N793" s="97">
        <v>39.85</v>
      </c>
      <c r="O793" s="94">
        <v>3.59</v>
      </c>
      <c r="P793" s="94">
        <v>3.43</v>
      </c>
      <c r="Q793" s="94">
        <v>5.85</v>
      </c>
      <c r="R793" s="97">
        <v>6.64</v>
      </c>
      <c r="W793" s="93"/>
    </row>
    <row r="794" spans="1:23" x14ac:dyDescent="0.2">
      <c r="A794" s="94"/>
      <c r="B794" s="94" t="s">
        <v>233</v>
      </c>
      <c r="C794" s="94">
        <v>163.5</v>
      </c>
      <c r="D794" s="97">
        <v>148.69</v>
      </c>
      <c r="E794" s="97">
        <v>146.82</v>
      </c>
      <c r="F794" s="97">
        <v>146.5</v>
      </c>
      <c r="G794" s="94">
        <v>49.73</v>
      </c>
      <c r="H794" s="97">
        <v>48.75</v>
      </c>
      <c r="I794" s="97">
        <v>50.4</v>
      </c>
      <c r="J794" s="97">
        <v>48.37</v>
      </c>
      <c r="K794" s="94">
        <v>34.799999999999997</v>
      </c>
      <c r="L794" s="94">
        <v>34.89</v>
      </c>
      <c r="M794" s="94">
        <v>29.84</v>
      </c>
      <c r="N794" s="97">
        <v>26.92</v>
      </c>
      <c r="O794" s="94">
        <v>3.72</v>
      </c>
      <c r="P794" s="94">
        <v>4.04</v>
      </c>
      <c r="Q794" s="94">
        <v>4.93</v>
      </c>
      <c r="R794" s="97">
        <v>4.99</v>
      </c>
      <c r="W794" s="93"/>
    </row>
    <row r="795" spans="1:23" x14ac:dyDescent="0.2">
      <c r="A795" s="94"/>
      <c r="B795" s="94" t="s">
        <v>234</v>
      </c>
      <c r="C795" s="94">
        <v>117.14</v>
      </c>
      <c r="D795" s="97">
        <v>116.31</v>
      </c>
      <c r="E795" s="97">
        <v>129.72</v>
      </c>
      <c r="F795" s="97">
        <v>146.88</v>
      </c>
      <c r="G795" s="94">
        <v>38.36</v>
      </c>
      <c r="H795" s="97">
        <v>33.65</v>
      </c>
      <c r="I795" s="97">
        <v>42.58</v>
      </c>
      <c r="J795" s="97">
        <v>45.41</v>
      </c>
      <c r="K795" s="94">
        <v>23.2</v>
      </c>
      <c r="L795" s="94">
        <v>26.31</v>
      </c>
      <c r="M795" s="94">
        <v>25.74</v>
      </c>
      <c r="N795" s="97">
        <v>28.09</v>
      </c>
      <c r="O795" s="94">
        <v>2.89</v>
      </c>
      <c r="P795" s="94">
        <v>3.37</v>
      </c>
      <c r="Q795" s="94">
        <v>4.6399999999999997</v>
      </c>
      <c r="R795" s="97">
        <v>4.51</v>
      </c>
      <c r="W795" s="93"/>
    </row>
    <row r="796" spans="1:23" x14ac:dyDescent="0.2">
      <c r="A796" s="94"/>
      <c r="B796" s="94" t="s">
        <v>235</v>
      </c>
      <c r="C796" s="94">
        <v>107.48</v>
      </c>
      <c r="D796" s="97">
        <v>120.15</v>
      </c>
      <c r="E796" s="97">
        <v>120.63</v>
      </c>
      <c r="F796" s="97"/>
      <c r="G796" s="94">
        <v>35.53</v>
      </c>
      <c r="H796" s="97">
        <v>38.99</v>
      </c>
      <c r="I796" s="97">
        <v>40.39</v>
      </c>
      <c r="J796" s="97"/>
      <c r="K796" s="94">
        <v>21.86</v>
      </c>
      <c r="L796" s="94">
        <v>24.6</v>
      </c>
      <c r="M796" s="94">
        <v>25.11</v>
      </c>
      <c r="N796" s="97"/>
      <c r="O796" s="94">
        <v>1.94</v>
      </c>
      <c r="P796" s="94">
        <v>2.83</v>
      </c>
      <c r="Q796" s="94">
        <v>3.11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0.06</v>
      </c>
      <c r="D801" s="97">
        <v>0.1</v>
      </c>
      <c r="E801" s="97">
        <v>0.1</v>
      </c>
      <c r="F801" s="97">
        <v>0.06</v>
      </c>
      <c r="G801" s="94">
        <v>11</v>
      </c>
      <c r="H801" s="97">
        <v>13.03</v>
      </c>
      <c r="I801" s="97">
        <v>9.6300000000000008</v>
      </c>
      <c r="J801" s="97">
        <v>11.12</v>
      </c>
      <c r="K801" s="94">
        <v>0.06</v>
      </c>
      <c r="L801" s="94">
        <v>0.13</v>
      </c>
      <c r="M801" s="94">
        <v>0.06</v>
      </c>
      <c r="N801" s="97">
        <v>0.06</v>
      </c>
      <c r="O801" s="94">
        <v>41.12</v>
      </c>
      <c r="P801" s="94">
        <v>56.92</v>
      </c>
      <c r="Q801" s="94">
        <v>49.19</v>
      </c>
      <c r="R801" s="97">
        <v>65.650000000000006</v>
      </c>
    </row>
    <row r="802" spans="1:18" x14ac:dyDescent="0.2">
      <c r="A802" s="94"/>
      <c r="B802" s="94" t="s">
        <v>225</v>
      </c>
      <c r="C802" s="94">
        <v>0.25</v>
      </c>
      <c r="D802" s="97">
        <v>0.1</v>
      </c>
      <c r="E802" s="97">
        <v>0.13</v>
      </c>
      <c r="F802" s="97">
        <v>0.16</v>
      </c>
      <c r="G802" s="94">
        <v>16.489999999999998</v>
      </c>
      <c r="H802" s="97">
        <v>11.6</v>
      </c>
      <c r="I802" s="97">
        <v>10.07</v>
      </c>
      <c r="J802" s="97">
        <v>10.52</v>
      </c>
      <c r="K802" s="94">
        <v>0.19</v>
      </c>
      <c r="L802" s="94">
        <v>0.13</v>
      </c>
      <c r="M802" s="94">
        <v>0.22</v>
      </c>
      <c r="N802" s="97">
        <v>0.1</v>
      </c>
      <c r="O802" s="94">
        <v>57.81</v>
      </c>
      <c r="P802" s="94">
        <v>50.02</v>
      </c>
      <c r="Q802" s="94">
        <v>45.44</v>
      </c>
      <c r="R802" s="97">
        <v>59.97</v>
      </c>
    </row>
    <row r="803" spans="1:18" x14ac:dyDescent="0.2">
      <c r="A803" s="94"/>
      <c r="B803" s="94" t="s">
        <v>226</v>
      </c>
      <c r="C803" s="94">
        <v>0.16</v>
      </c>
      <c r="D803" s="97">
        <v>0.16</v>
      </c>
      <c r="E803" s="97">
        <v>0.16</v>
      </c>
      <c r="F803" s="97">
        <v>0.13</v>
      </c>
      <c r="G803" s="94">
        <v>13.41</v>
      </c>
      <c r="H803" s="97">
        <v>14.17</v>
      </c>
      <c r="I803" s="97">
        <v>11.22</v>
      </c>
      <c r="J803" s="97">
        <v>15.79</v>
      </c>
      <c r="K803" s="94">
        <v>0.1</v>
      </c>
      <c r="L803" s="94">
        <v>0.22</v>
      </c>
      <c r="M803" s="94">
        <v>0.22</v>
      </c>
      <c r="N803" s="97">
        <v>0.25</v>
      </c>
      <c r="O803" s="94">
        <v>48.59</v>
      </c>
      <c r="P803" s="94">
        <v>46.46</v>
      </c>
      <c r="Q803" s="94">
        <v>51.26</v>
      </c>
      <c r="R803" s="97">
        <v>75.03</v>
      </c>
    </row>
    <row r="804" spans="1:18" x14ac:dyDescent="0.2">
      <c r="A804" s="94"/>
      <c r="B804" s="94" t="s">
        <v>227</v>
      </c>
      <c r="C804" s="94">
        <v>0.19</v>
      </c>
      <c r="D804" s="97">
        <v>0.03</v>
      </c>
      <c r="E804" s="97">
        <v>0.16</v>
      </c>
      <c r="F804" s="97">
        <v>0.16</v>
      </c>
      <c r="G804" s="94">
        <v>12.49</v>
      </c>
      <c r="H804" s="97">
        <v>10.55</v>
      </c>
      <c r="I804" s="97">
        <v>15.67</v>
      </c>
      <c r="J804" s="97">
        <v>13.73</v>
      </c>
      <c r="K804" s="94">
        <v>0.16</v>
      </c>
      <c r="L804" s="94">
        <v>0.06</v>
      </c>
      <c r="M804" s="94">
        <v>0.1</v>
      </c>
      <c r="N804" s="97">
        <v>0.13</v>
      </c>
      <c r="O804" s="94">
        <v>41.79</v>
      </c>
      <c r="P804" s="94">
        <v>38.36</v>
      </c>
      <c r="Q804" s="94">
        <v>54.31</v>
      </c>
      <c r="R804" s="97">
        <v>64.38</v>
      </c>
    </row>
    <row r="805" spans="1:18" x14ac:dyDescent="0.2">
      <c r="A805" s="94"/>
      <c r="B805" s="94" t="s">
        <v>228</v>
      </c>
      <c r="C805" s="94">
        <v>0.1</v>
      </c>
      <c r="D805" s="97">
        <v>0.1</v>
      </c>
      <c r="E805" s="97">
        <v>0.13</v>
      </c>
      <c r="F805" s="97">
        <v>0.13</v>
      </c>
      <c r="G805" s="94">
        <v>19.510000000000002</v>
      </c>
      <c r="H805" s="97">
        <v>9.66</v>
      </c>
      <c r="I805" s="97">
        <v>15.98</v>
      </c>
      <c r="J805" s="97">
        <v>16.489999999999998</v>
      </c>
      <c r="K805" s="94">
        <v>0.16</v>
      </c>
      <c r="L805" s="94">
        <v>0.16</v>
      </c>
      <c r="M805" s="94">
        <v>0.19</v>
      </c>
      <c r="N805" s="97">
        <v>0.1</v>
      </c>
      <c r="O805" s="94">
        <v>52.63</v>
      </c>
      <c r="P805" s="94">
        <v>38.74</v>
      </c>
      <c r="Q805" s="94">
        <v>48.05</v>
      </c>
      <c r="R805" s="97">
        <v>61.3</v>
      </c>
    </row>
    <row r="806" spans="1:18" x14ac:dyDescent="0.2">
      <c r="A806" s="94"/>
      <c r="B806" s="94" t="s">
        <v>229</v>
      </c>
      <c r="C806" s="94">
        <v>0.13</v>
      </c>
      <c r="D806" s="97">
        <v>0.1</v>
      </c>
      <c r="E806" s="97">
        <v>0.25</v>
      </c>
      <c r="F806" s="97">
        <v>0.16</v>
      </c>
      <c r="G806" s="94">
        <v>17.510000000000002</v>
      </c>
      <c r="H806" s="97">
        <v>13.47</v>
      </c>
      <c r="I806" s="97">
        <v>14.68</v>
      </c>
      <c r="J806" s="97">
        <v>18.97</v>
      </c>
      <c r="K806" s="94">
        <v>0.03</v>
      </c>
      <c r="L806" s="94">
        <v>0.06</v>
      </c>
      <c r="M806" s="94">
        <v>0.32</v>
      </c>
      <c r="N806" s="97">
        <v>0.19</v>
      </c>
      <c r="O806" s="94">
        <v>42.81</v>
      </c>
      <c r="P806" s="94">
        <v>45.67</v>
      </c>
      <c r="Q806" s="94">
        <v>49.38</v>
      </c>
      <c r="R806" s="97">
        <v>76.209999999999994</v>
      </c>
    </row>
    <row r="807" spans="1:18" x14ac:dyDescent="0.2">
      <c r="A807" s="94"/>
      <c r="B807" s="94" t="s">
        <v>230</v>
      </c>
      <c r="C807" s="94">
        <v>0.16</v>
      </c>
      <c r="D807" s="97">
        <v>0.1</v>
      </c>
      <c r="E807" s="97">
        <v>0.22</v>
      </c>
      <c r="F807" s="97">
        <v>0.1</v>
      </c>
      <c r="G807" s="94">
        <v>13.7</v>
      </c>
      <c r="H807" s="97">
        <v>13.79</v>
      </c>
      <c r="I807" s="97">
        <v>15.76</v>
      </c>
      <c r="J807" s="97">
        <v>14.55</v>
      </c>
      <c r="K807" s="94">
        <v>0.13</v>
      </c>
      <c r="L807" s="94">
        <v>0.25</v>
      </c>
      <c r="M807" s="94">
        <v>0.13</v>
      </c>
      <c r="N807" s="97">
        <v>0.19</v>
      </c>
      <c r="O807" s="94">
        <v>41.82</v>
      </c>
      <c r="P807" s="94">
        <v>49.1</v>
      </c>
      <c r="Q807" s="94">
        <v>57.65</v>
      </c>
      <c r="R807" s="97">
        <v>60.76</v>
      </c>
    </row>
    <row r="808" spans="1:18" x14ac:dyDescent="0.2">
      <c r="A808" s="94"/>
      <c r="B808" s="94" t="s">
        <v>231</v>
      </c>
      <c r="C808" s="94">
        <v>0.1</v>
      </c>
      <c r="D808" s="97">
        <v>0.13</v>
      </c>
      <c r="E808" s="97">
        <v>0.16</v>
      </c>
      <c r="F808" s="97">
        <v>0.06</v>
      </c>
      <c r="G808" s="94">
        <v>18.18</v>
      </c>
      <c r="H808" s="97">
        <v>11.63</v>
      </c>
      <c r="I808" s="97">
        <v>12.87</v>
      </c>
      <c r="J808" s="97">
        <v>13.19</v>
      </c>
      <c r="K808" s="94">
        <v>0.03</v>
      </c>
      <c r="L808" s="94">
        <v>0.13</v>
      </c>
      <c r="M808" s="94">
        <v>0.1</v>
      </c>
      <c r="N808" s="97">
        <v>0.25</v>
      </c>
      <c r="O808" s="94">
        <v>51.29</v>
      </c>
      <c r="P808" s="94">
        <v>44.65</v>
      </c>
      <c r="Q808" s="94">
        <v>49.51</v>
      </c>
      <c r="R808" s="97">
        <v>59.55</v>
      </c>
    </row>
    <row r="809" spans="1:18" x14ac:dyDescent="0.2">
      <c r="A809" s="94"/>
      <c r="B809" s="94" t="s">
        <v>232</v>
      </c>
      <c r="C809" s="94">
        <v>0.06</v>
      </c>
      <c r="D809" s="97">
        <v>0.16</v>
      </c>
      <c r="E809" s="97">
        <v>0</v>
      </c>
      <c r="F809" s="97">
        <v>0.03</v>
      </c>
      <c r="G809" s="94">
        <v>13.63</v>
      </c>
      <c r="H809" s="97">
        <v>12.71</v>
      </c>
      <c r="I809" s="97">
        <v>16.21</v>
      </c>
      <c r="J809" s="97">
        <v>16.05</v>
      </c>
      <c r="K809" s="94">
        <v>0.13</v>
      </c>
      <c r="L809" s="94">
        <v>0.22</v>
      </c>
      <c r="M809" s="94">
        <v>0.13</v>
      </c>
      <c r="N809" s="97">
        <v>0.13</v>
      </c>
      <c r="O809" s="94">
        <v>45.48</v>
      </c>
      <c r="P809" s="94">
        <v>41.19</v>
      </c>
      <c r="Q809" s="94">
        <v>59.49</v>
      </c>
      <c r="R809" s="97">
        <v>75.41</v>
      </c>
    </row>
    <row r="810" spans="1:18" x14ac:dyDescent="0.2">
      <c r="A810" s="94"/>
      <c r="B810" s="94" t="s">
        <v>233</v>
      </c>
      <c r="C810" s="94">
        <v>0.03</v>
      </c>
      <c r="D810" s="97">
        <v>0.06</v>
      </c>
      <c r="E810" s="97">
        <v>0.06</v>
      </c>
      <c r="F810" s="97">
        <v>0.16</v>
      </c>
      <c r="G810" s="94">
        <v>17.829999999999998</v>
      </c>
      <c r="H810" s="97">
        <v>15.29</v>
      </c>
      <c r="I810" s="97">
        <v>11.15</v>
      </c>
      <c r="J810" s="97">
        <v>12.27</v>
      </c>
      <c r="K810" s="94">
        <v>0.22</v>
      </c>
      <c r="L810" s="94">
        <v>0.06</v>
      </c>
      <c r="M810" s="94">
        <v>0.19</v>
      </c>
      <c r="N810" s="97">
        <v>0.16</v>
      </c>
      <c r="O810" s="94">
        <v>57.17</v>
      </c>
      <c r="P810" s="94">
        <v>45.6</v>
      </c>
      <c r="Q810" s="94">
        <v>50.24</v>
      </c>
      <c r="R810" s="97">
        <v>53.64</v>
      </c>
    </row>
    <row r="811" spans="1:18" x14ac:dyDescent="0.2">
      <c r="A811" s="94"/>
      <c r="B811" s="94" t="s">
        <v>234</v>
      </c>
      <c r="C811" s="94">
        <v>0.1</v>
      </c>
      <c r="D811" s="97">
        <v>0.03</v>
      </c>
      <c r="E811" s="97">
        <v>0.1</v>
      </c>
      <c r="F811" s="97">
        <v>0.03</v>
      </c>
      <c r="G811" s="94">
        <v>10.74</v>
      </c>
      <c r="H811" s="97">
        <v>10.52</v>
      </c>
      <c r="I811" s="97">
        <v>10.77</v>
      </c>
      <c r="J811" s="97">
        <v>11.03</v>
      </c>
      <c r="K811" s="94">
        <v>0.19</v>
      </c>
      <c r="L811" s="94">
        <v>0.1</v>
      </c>
      <c r="M811" s="94">
        <v>0.03</v>
      </c>
      <c r="N811" s="97">
        <v>0.13</v>
      </c>
      <c r="O811" s="94">
        <v>41.66</v>
      </c>
      <c r="P811" s="94">
        <v>42.33</v>
      </c>
      <c r="Q811" s="94">
        <v>45.86</v>
      </c>
      <c r="R811" s="97">
        <v>57.68</v>
      </c>
    </row>
    <row r="812" spans="1:18" x14ac:dyDescent="0.2">
      <c r="A812" s="94"/>
      <c r="B812" s="94" t="s">
        <v>235</v>
      </c>
      <c r="C812" s="94">
        <v>0.03</v>
      </c>
      <c r="D812" s="97">
        <v>0.03</v>
      </c>
      <c r="E812" s="97">
        <v>0.1</v>
      </c>
      <c r="F812" s="97"/>
      <c r="G812" s="94">
        <v>10.65</v>
      </c>
      <c r="H812" s="97">
        <v>9.7899999999999991</v>
      </c>
      <c r="I812" s="97">
        <v>12.33</v>
      </c>
      <c r="J812" s="97"/>
      <c r="K812" s="94">
        <v>0.13</v>
      </c>
      <c r="L812" s="94">
        <v>0.1</v>
      </c>
      <c r="M812" s="94">
        <v>0.16</v>
      </c>
      <c r="N812" s="97"/>
      <c r="O812" s="94">
        <v>37.340000000000003</v>
      </c>
      <c r="P812" s="94">
        <v>43.82</v>
      </c>
      <c r="Q812" s="94">
        <v>39.44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2399679</v>
      </c>
      <c r="D818" s="101">
        <v>780975</v>
      </c>
      <c r="E818" s="101">
        <v>1564168</v>
      </c>
      <c r="F818" s="101">
        <v>664242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2400362</v>
      </c>
      <c r="D819" s="101">
        <v>777470</v>
      </c>
      <c r="E819" s="101">
        <v>1557068</v>
      </c>
      <c r="F819" s="101">
        <v>667311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2377495</v>
      </c>
      <c r="D820" s="101">
        <v>772168</v>
      </c>
      <c r="E820" s="101">
        <v>1543757</v>
      </c>
      <c r="F820" s="101">
        <v>642596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2381292</v>
      </c>
      <c r="D821" s="101">
        <v>770035</v>
      </c>
      <c r="E821" s="101">
        <v>1547968</v>
      </c>
      <c r="F821" s="101">
        <v>644270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2369966</v>
      </c>
      <c r="D822" s="101">
        <v>766899</v>
      </c>
      <c r="E822" s="101">
        <v>1542588</v>
      </c>
      <c r="F822" s="101">
        <v>641412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2402565</v>
      </c>
      <c r="D823" s="101">
        <v>771599</v>
      </c>
      <c r="E823" s="101">
        <v>1605707</v>
      </c>
      <c r="F823" s="101">
        <v>654399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2348018</v>
      </c>
      <c r="D824" s="101">
        <v>769357</v>
      </c>
      <c r="E824" s="101">
        <v>1561696</v>
      </c>
      <c r="F824" s="101">
        <v>657624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2357621</v>
      </c>
      <c r="D825" s="101">
        <v>773702</v>
      </c>
      <c r="E825" s="101">
        <v>1566650</v>
      </c>
      <c r="F825" s="101">
        <v>667652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2349931</v>
      </c>
      <c r="D826" s="101">
        <v>773163</v>
      </c>
      <c r="E826" s="101">
        <v>1553025</v>
      </c>
      <c r="F826" s="101">
        <v>666003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2314778</v>
      </c>
      <c r="D827" s="101">
        <v>778245</v>
      </c>
      <c r="E827" s="101">
        <v>1509807</v>
      </c>
      <c r="F827" s="101">
        <v>666144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2315678</v>
      </c>
      <c r="D828" s="101">
        <v>774664</v>
      </c>
      <c r="E828" s="101">
        <v>1514197</v>
      </c>
      <c r="F828" s="101">
        <v>659464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2320221</v>
      </c>
      <c r="D829" s="101">
        <v>783669</v>
      </c>
      <c r="E829" s="101">
        <v>1522451</v>
      </c>
      <c r="F829" s="101">
        <v>659464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2327192</v>
      </c>
      <c r="D830" s="101">
        <v>785215</v>
      </c>
      <c r="E830" s="101">
        <v>1527883</v>
      </c>
      <c r="F830" s="101">
        <v>669493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4769883</v>
      </c>
      <c r="D836" s="101">
        <v>1677200</v>
      </c>
      <c r="E836" s="101">
        <v>1893192</v>
      </c>
      <c r="F836" s="101">
        <v>866944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4770302</v>
      </c>
      <c r="D837" s="101">
        <v>1675710</v>
      </c>
      <c r="E837" s="101">
        <v>1880922</v>
      </c>
      <c r="F837" s="101">
        <v>873870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4723762</v>
      </c>
      <c r="D838" s="101">
        <v>1697035</v>
      </c>
      <c r="E838" s="101">
        <v>1857726</v>
      </c>
      <c r="F838" s="101">
        <v>832636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4780391</v>
      </c>
      <c r="D839" s="101">
        <v>1743581</v>
      </c>
      <c r="E839" s="101">
        <v>1860549</v>
      </c>
      <c r="F839" s="101">
        <v>837675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4802386</v>
      </c>
      <c r="D840" s="101">
        <v>1774147</v>
      </c>
      <c r="E840" s="101">
        <v>1853180</v>
      </c>
      <c r="F840" s="101">
        <v>837443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4985834</v>
      </c>
      <c r="D841" s="101">
        <v>1816473</v>
      </c>
      <c r="E841" s="101">
        <v>1971919</v>
      </c>
      <c r="F841" s="101">
        <v>863183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5044370</v>
      </c>
      <c r="D842" s="101">
        <v>1861747</v>
      </c>
      <c r="E842" s="101">
        <v>1977132</v>
      </c>
      <c r="F842" s="101">
        <v>872250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5118528</v>
      </c>
      <c r="D843" s="101">
        <v>1888968</v>
      </c>
      <c r="E843" s="101">
        <v>2000928</v>
      </c>
      <c r="F843" s="101">
        <v>893436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5114893</v>
      </c>
      <c r="D844" s="101">
        <v>1909708</v>
      </c>
      <c r="E844" s="101">
        <v>1976487</v>
      </c>
      <c r="F844" s="101">
        <v>893278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5084183</v>
      </c>
      <c r="D845" s="101">
        <v>1943297</v>
      </c>
      <c r="E845" s="101">
        <v>1910625</v>
      </c>
      <c r="F845" s="101">
        <v>892275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5009882</v>
      </c>
      <c r="D846" s="101">
        <v>1891305</v>
      </c>
      <c r="E846" s="101">
        <v>1918024</v>
      </c>
      <c r="F846" s="101">
        <v>865933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5061500</v>
      </c>
      <c r="D847" s="101">
        <v>1920921</v>
      </c>
      <c r="E847" s="101">
        <v>1939365</v>
      </c>
      <c r="F847" s="101">
        <v>867906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5049830</v>
      </c>
      <c r="D848" s="101">
        <v>1877270</v>
      </c>
      <c r="E848" s="101">
        <v>1954649</v>
      </c>
      <c r="F848" s="101">
        <v>885757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137650283220</v>
      </c>
      <c r="D854" s="102">
        <v>28826024361</v>
      </c>
      <c r="E854" s="102">
        <v>4146193468</v>
      </c>
      <c r="F854" s="102">
        <v>5822559960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143792987938</v>
      </c>
      <c r="D855" s="102">
        <v>27963050879</v>
      </c>
      <c r="E855" s="102">
        <v>4145199157</v>
      </c>
      <c r="F855" s="102">
        <v>6281514953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140819125516</v>
      </c>
      <c r="D856" s="102">
        <v>27959083574</v>
      </c>
      <c r="E856" s="102">
        <v>3859473895</v>
      </c>
      <c r="F856" s="102">
        <v>5715895448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143411042149</v>
      </c>
      <c r="D857" s="102">
        <v>27910286468</v>
      </c>
      <c r="E857" s="102">
        <v>4052189755</v>
      </c>
      <c r="F857" s="102">
        <v>5536221644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143763935935</v>
      </c>
      <c r="D858" s="102">
        <v>28031772145</v>
      </c>
      <c r="E858" s="102">
        <v>3969855612</v>
      </c>
      <c r="F858" s="102">
        <v>5529087338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144795321897</v>
      </c>
      <c r="D859" s="102">
        <v>28510555506</v>
      </c>
      <c r="E859" s="102">
        <v>3918416189</v>
      </c>
      <c r="F859" s="102">
        <v>5710320544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144510003115</v>
      </c>
      <c r="D860" s="102">
        <v>28427210764</v>
      </c>
      <c r="E860" s="102">
        <v>3904267217</v>
      </c>
      <c r="F860" s="102">
        <v>5502053713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145920984386</v>
      </c>
      <c r="D861" s="102">
        <v>29247225920</v>
      </c>
      <c r="E861" s="102">
        <v>3921099854</v>
      </c>
      <c r="F861" s="102">
        <v>5867236756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145763324238</v>
      </c>
      <c r="D862" s="102">
        <v>28933187972</v>
      </c>
      <c r="E862" s="102">
        <v>3782869506</v>
      </c>
      <c r="F862" s="102">
        <v>5886537193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145501906184</v>
      </c>
      <c r="D863" s="102">
        <v>28886971395</v>
      </c>
      <c r="E863" s="102">
        <v>3707159421</v>
      </c>
      <c r="F863" s="102">
        <v>5657319952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145506235562</v>
      </c>
      <c r="D864" s="102">
        <v>28286592677</v>
      </c>
      <c r="E864" s="102">
        <v>3813007685</v>
      </c>
      <c r="F864" s="102">
        <v>5744381700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146926049781</v>
      </c>
      <c r="D865" s="102">
        <v>28622070754</v>
      </c>
      <c r="E865" s="102">
        <v>4816356482</v>
      </c>
      <c r="F865" s="102">
        <v>5711344416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148350648650</v>
      </c>
      <c r="D866" s="102">
        <v>29233276787</v>
      </c>
      <c r="E866" s="102">
        <v>5327115203</v>
      </c>
      <c r="F866" s="102">
        <v>5810104792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28858</v>
      </c>
      <c r="D872" s="102">
        <v>17187</v>
      </c>
      <c r="E872" s="102">
        <v>2190</v>
      </c>
      <c r="F872" s="102">
        <v>6716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30143</v>
      </c>
      <c r="D873" s="102">
        <v>16687</v>
      </c>
      <c r="E873" s="102">
        <v>2204</v>
      </c>
      <c r="F873" s="102">
        <v>7188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29811</v>
      </c>
      <c r="D874" s="102">
        <v>16475</v>
      </c>
      <c r="E874" s="102">
        <v>2078</v>
      </c>
      <c r="F874" s="102">
        <v>6865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30000</v>
      </c>
      <c r="D875" s="102">
        <v>16007</v>
      </c>
      <c r="E875" s="102">
        <v>2178</v>
      </c>
      <c r="F875" s="102">
        <v>6609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29936</v>
      </c>
      <c r="D876" s="102">
        <v>15800</v>
      </c>
      <c r="E876" s="102">
        <v>2142</v>
      </c>
      <c r="F876" s="102">
        <v>6602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29041</v>
      </c>
      <c r="D877" s="102">
        <v>15696</v>
      </c>
      <c r="E877" s="102">
        <v>1987</v>
      </c>
      <c r="F877" s="102">
        <v>6615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28648</v>
      </c>
      <c r="D878" s="102">
        <v>15269</v>
      </c>
      <c r="E878" s="102">
        <v>1975</v>
      </c>
      <c r="F878" s="102">
        <v>6308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28508</v>
      </c>
      <c r="D879" s="102">
        <v>15483</v>
      </c>
      <c r="E879" s="102">
        <v>1960</v>
      </c>
      <c r="F879" s="102">
        <v>6567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28498</v>
      </c>
      <c r="D880" s="102">
        <v>15151</v>
      </c>
      <c r="E880" s="102">
        <v>1914</v>
      </c>
      <c r="F880" s="102">
        <v>6590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28619</v>
      </c>
      <c r="D881" s="102">
        <v>14865</v>
      </c>
      <c r="E881" s="102">
        <v>1940</v>
      </c>
      <c r="F881" s="102">
        <v>6340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29044</v>
      </c>
      <c r="D882" s="102">
        <v>14956</v>
      </c>
      <c r="E882" s="102">
        <v>1988</v>
      </c>
      <c r="F882" s="102">
        <v>6634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29028</v>
      </c>
      <c r="D883" s="102">
        <v>14900</v>
      </c>
      <c r="E883" s="102">
        <v>2483</v>
      </c>
      <c r="F883" s="102">
        <v>6581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29377</v>
      </c>
      <c r="D884" s="102">
        <v>15572</v>
      </c>
      <c r="E884" s="102">
        <v>2725</v>
      </c>
      <c r="F884" s="102">
        <v>6559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1.4200000000000001E-2</v>
      </c>
      <c r="D890" s="103">
        <v>4.7000000000000002E-3</v>
      </c>
      <c r="E890" s="103">
        <v>9.1000000000000004E-3</v>
      </c>
      <c r="F890" s="103">
        <v>4.0000000000000001E-3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1.7100000000000001E-2</v>
      </c>
      <c r="D891" s="103">
        <v>4.5999999999999999E-3</v>
      </c>
      <c r="E891" s="103">
        <v>1.23E-2</v>
      </c>
      <c r="F891" s="103">
        <v>4.0000000000000001E-3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1.43E-2</v>
      </c>
      <c r="D892" s="103">
        <v>4.5999999999999999E-3</v>
      </c>
      <c r="E892" s="103">
        <v>9.2999999999999992E-3</v>
      </c>
      <c r="F892" s="103">
        <v>3.5999999999999999E-3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1.2699999999999999E-2</v>
      </c>
      <c r="D893" s="103">
        <v>4.8999999999999998E-3</v>
      </c>
      <c r="E893" s="103">
        <v>7.1999999999999998E-3</v>
      </c>
      <c r="F893" s="103">
        <v>3.5999999999999999E-3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1.3299999999999999E-2</v>
      </c>
      <c r="D894" s="103">
        <v>5.0000000000000001E-3</v>
      </c>
      <c r="E894" s="103">
        <v>7.4999999999999997E-3</v>
      </c>
      <c r="F894" s="103">
        <v>3.8999999999999998E-3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1.4E-2</v>
      </c>
      <c r="D895" s="103">
        <v>5.0000000000000001E-3</v>
      </c>
      <c r="E895" s="103">
        <v>8.6999999999999994E-3</v>
      </c>
      <c r="F895" s="103">
        <v>4.1000000000000003E-3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1.4500000000000001E-2</v>
      </c>
      <c r="D896" s="103">
        <v>4.8999999999999998E-3</v>
      </c>
      <c r="E896" s="103">
        <v>9.1999999999999998E-3</v>
      </c>
      <c r="F896" s="103">
        <v>4.1000000000000003E-3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1.46E-2</v>
      </c>
      <c r="D897" s="103">
        <v>5.3E-3</v>
      </c>
      <c r="E897" s="103">
        <v>9.2999999999999992E-3</v>
      </c>
      <c r="F897" s="103">
        <v>4.1999999999999997E-3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1.9699999999999999E-2</v>
      </c>
      <c r="D898" s="103">
        <v>5.1999999999999998E-3</v>
      </c>
      <c r="E898" s="103">
        <v>1.4800000000000001E-2</v>
      </c>
      <c r="F898" s="103">
        <v>4.3E-3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1.38E-2</v>
      </c>
      <c r="D899" s="103">
        <v>5.4999999999999997E-3</v>
      </c>
      <c r="E899" s="103">
        <v>7.7999999999999996E-3</v>
      </c>
      <c r="F899" s="103">
        <v>4.4000000000000003E-3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1.89E-2</v>
      </c>
      <c r="D900" s="103">
        <v>5.4000000000000003E-3</v>
      </c>
      <c r="E900" s="103">
        <v>1.41E-2</v>
      </c>
      <c r="F900" s="103">
        <v>4.4999999999999997E-3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1.5699999999999999E-2</v>
      </c>
      <c r="D901" s="103">
        <v>5.4999999999999997E-3</v>
      </c>
      <c r="E901" s="103">
        <v>1.0999999999999999E-2</v>
      </c>
      <c r="F901" s="103">
        <v>4.4999999999999997E-3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1.32E-2</v>
      </c>
      <c r="D902" s="103">
        <v>5.4999999999999997E-3</v>
      </c>
      <c r="E902" s="103">
        <v>7.4999999999999997E-3</v>
      </c>
      <c r="F902" s="103">
        <v>4.1999999999999997E-3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9.7000000000000003E-3</v>
      </c>
      <c r="D908" s="103">
        <v>3.7000000000000002E-3</v>
      </c>
      <c r="E908" s="103">
        <v>6.4000000000000003E-3</v>
      </c>
      <c r="F908" s="103">
        <v>3.8999999999999998E-3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9.7999999999999997E-3</v>
      </c>
      <c r="D909" s="103">
        <v>3.7000000000000002E-3</v>
      </c>
      <c r="E909" s="103">
        <v>5.4000000000000003E-3</v>
      </c>
      <c r="F909" s="103">
        <v>3.8999999999999998E-3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8.8000000000000005E-3</v>
      </c>
      <c r="D910" s="103">
        <v>3.7000000000000002E-3</v>
      </c>
      <c r="E910" s="103">
        <v>3.8E-3</v>
      </c>
      <c r="F910" s="103">
        <v>3.8E-3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8.8999999999999999E-3</v>
      </c>
      <c r="D911" s="103">
        <v>3.8E-3</v>
      </c>
      <c r="E911" s="103">
        <v>4.0000000000000001E-3</v>
      </c>
      <c r="F911" s="103">
        <v>3.3999999999999998E-3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8.8999999999999999E-3</v>
      </c>
      <c r="D912" s="103">
        <v>3.8E-3</v>
      </c>
      <c r="E912" s="103">
        <v>3.8999999999999998E-3</v>
      </c>
      <c r="F912" s="103">
        <v>3.5000000000000001E-3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9.5999999999999992E-3</v>
      </c>
      <c r="D913" s="103">
        <v>4.1999999999999997E-3</v>
      </c>
      <c r="E913" s="103">
        <v>4.1000000000000003E-3</v>
      </c>
      <c r="F913" s="103">
        <v>4.0000000000000001E-3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9.9000000000000008E-3</v>
      </c>
      <c r="D914" s="103">
        <v>4.3E-3</v>
      </c>
      <c r="E914" s="103">
        <v>4.3E-3</v>
      </c>
      <c r="F914" s="103">
        <v>4.1000000000000003E-3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1.03E-2</v>
      </c>
      <c r="D915" s="103">
        <v>4.4000000000000003E-3</v>
      </c>
      <c r="E915" s="103">
        <v>4.5999999999999999E-3</v>
      </c>
      <c r="F915" s="103">
        <v>4.3E-3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1.0999999999999999E-2</v>
      </c>
      <c r="D916" s="103">
        <v>4.7000000000000002E-3</v>
      </c>
      <c r="E916" s="103">
        <v>4.7999999999999996E-3</v>
      </c>
      <c r="F916" s="103">
        <v>4.7000000000000002E-3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1.11E-2</v>
      </c>
      <c r="D917" s="103">
        <v>4.7000000000000002E-3</v>
      </c>
      <c r="E917" s="103">
        <v>5.1000000000000004E-3</v>
      </c>
      <c r="F917" s="103">
        <v>4.1999999999999997E-3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1.2E-2</v>
      </c>
      <c r="D918" s="103">
        <v>4.7999999999999996E-3</v>
      </c>
      <c r="E918" s="103">
        <v>5.7000000000000002E-3</v>
      </c>
      <c r="F918" s="103">
        <v>5.0000000000000001E-3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1.2500000000000001E-2</v>
      </c>
      <c r="D919" s="103">
        <v>4.7999999999999996E-3</v>
      </c>
      <c r="E919" s="103">
        <v>6.3E-3</v>
      </c>
      <c r="F919" s="103">
        <v>5.0000000000000001E-3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1.52E-2</v>
      </c>
      <c r="D920" s="103">
        <v>7.1999999999999998E-3</v>
      </c>
      <c r="E920" s="103">
        <v>9.1000000000000004E-3</v>
      </c>
      <c r="F920" s="103">
        <v>5.0000000000000001E-3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8.6E-3</v>
      </c>
      <c r="D926" s="103">
        <v>4.7000000000000002E-3</v>
      </c>
      <c r="E926" s="103">
        <v>3.5000000000000001E-3</v>
      </c>
      <c r="F926" s="103">
        <v>4.1999999999999997E-3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8.9999999999999993E-3</v>
      </c>
      <c r="D927" s="103">
        <v>5.0000000000000001E-3</v>
      </c>
      <c r="E927" s="103">
        <v>4.8999999999999998E-3</v>
      </c>
      <c r="F927" s="103">
        <v>4.1000000000000003E-3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8.5000000000000006E-3</v>
      </c>
      <c r="D928" s="103">
        <v>4.7999999999999996E-3</v>
      </c>
      <c r="E928" s="103">
        <v>3.3999999999999998E-3</v>
      </c>
      <c r="F928" s="103">
        <v>3.8999999999999998E-3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8.3999999999999995E-3</v>
      </c>
      <c r="D929" s="103">
        <v>5.0000000000000001E-3</v>
      </c>
      <c r="E929" s="103">
        <v>3.2000000000000002E-3</v>
      </c>
      <c r="F929" s="103">
        <v>3.7000000000000002E-3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8.3000000000000001E-3</v>
      </c>
      <c r="D930" s="103">
        <v>4.7000000000000002E-3</v>
      </c>
      <c r="E930" s="103">
        <v>3.3E-3</v>
      </c>
      <c r="F930" s="103">
        <v>3.5000000000000001E-3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8.0999999999999996E-3</v>
      </c>
      <c r="D931" s="103">
        <v>4.5999999999999999E-3</v>
      </c>
      <c r="E931" s="103">
        <v>3.2000000000000002E-3</v>
      </c>
      <c r="F931" s="103">
        <v>3.8E-3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8.6E-3</v>
      </c>
      <c r="D932" s="103">
        <v>4.8999999999999998E-3</v>
      </c>
      <c r="E932" s="103">
        <v>3.3E-3</v>
      </c>
      <c r="F932" s="103">
        <v>4.0000000000000001E-3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8.6E-3</v>
      </c>
      <c r="D933" s="103">
        <v>4.8999999999999998E-3</v>
      </c>
      <c r="E933" s="103">
        <v>3.3E-3</v>
      </c>
      <c r="F933" s="103">
        <v>4.1999999999999997E-3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8.6999999999999994E-3</v>
      </c>
      <c r="D934" s="103">
        <v>5.0000000000000001E-3</v>
      </c>
      <c r="E934" s="103">
        <v>3.3E-3</v>
      </c>
      <c r="F934" s="103">
        <v>3.8999999999999998E-3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8.8000000000000005E-3</v>
      </c>
      <c r="D935" s="103">
        <v>4.8999999999999998E-3</v>
      </c>
      <c r="E935" s="103">
        <v>3.0999999999999999E-3</v>
      </c>
      <c r="F935" s="103">
        <v>4.3E-3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9.4999999999999998E-3</v>
      </c>
      <c r="D936" s="103">
        <v>5.3E-3</v>
      </c>
      <c r="E936" s="103">
        <v>3.7000000000000002E-3</v>
      </c>
      <c r="F936" s="103">
        <v>4.4000000000000003E-3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9.5999999999999992E-3</v>
      </c>
      <c r="D937" s="103">
        <v>5.4000000000000003E-3</v>
      </c>
      <c r="E937" s="103">
        <v>4.0000000000000001E-3</v>
      </c>
      <c r="F937" s="103">
        <v>4.4999999999999997E-3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9.1000000000000004E-3</v>
      </c>
      <c r="D938" s="103">
        <v>5.4000000000000003E-3</v>
      </c>
      <c r="E938" s="103">
        <v>3.0999999999999999E-3</v>
      </c>
      <c r="F938" s="103">
        <v>4.7000000000000002E-3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4.4999999999999997E-3</v>
      </c>
      <c r="D944" s="103">
        <v>3.0999999999999999E-3</v>
      </c>
      <c r="E944" s="103">
        <v>1E-3</v>
      </c>
      <c r="F944" s="103">
        <v>2.3E-3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4.4999999999999997E-3</v>
      </c>
      <c r="D945" s="103">
        <v>3.0000000000000001E-3</v>
      </c>
      <c r="E945" s="103">
        <v>1E-3</v>
      </c>
      <c r="F945" s="103">
        <v>2.3E-3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5.0000000000000001E-3</v>
      </c>
      <c r="D946" s="103">
        <v>3.3E-3</v>
      </c>
      <c r="E946" s="103">
        <v>3.0000000000000001E-3</v>
      </c>
      <c r="F946" s="103">
        <v>2.2000000000000001E-3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4.7999999999999996E-3</v>
      </c>
      <c r="D947" s="103">
        <v>3.3E-3</v>
      </c>
      <c r="E947" s="103">
        <v>8.9999999999999998E-4</v>
      </c>
      <c r="F947" s="103">
        <v>2.3999999999999998E-3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4.5999999999999999E-3</v>
      </c>
      <c r="D948" s="103">
        <v>3.2000000000000002E-3</v>
      </c>
      <c r="E948" s="103">
        <v>6.9999999999999999E-4</v>
      </c>
      <c r="F948" s="103">
        <v>2.3999999999999998E-3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4.4999999999999997E-3</v>
      </c>
      <c r="D949" s="103">
        <v>3.0000000000000001E-3</v>
      </c>
      <c r="E949" s="103">
        <v>8.0000000000000004E-4</v>
      </c>
      <c r="F949" s="103">
        <v>2.3E-3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4.1999999999999997E-3</v>
      </c>
      <c r="D950" s="103">
        <v>3.0000000000000001E-3</v>
      </c>
      <c r="E950" s="103">
        <v>5.0000000000000001E-4</v>
      </c>
      <c r="F950" s="103">
        <v>2.3E-3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5.1000000000000004E-3</v>
      </c>
      <c r="D951" s="103">
        <v>3.8E-3</v>
      </c>
      <c r="E951" s="103">
        <v>6.9999999999999999E-4</v>
      </c>
      <c r="F951" s="103">
        <v>2.7000000000000001E-3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5.4000000000000003E-3</v>
      </c>
      <c r="D952" s="103">
        <v>4.1000000000000003E-3</v>
      </c>
      <c r="E952" s="103">
        <v>8.0000000000000004E-4</v>
      </c>
      <c r="F952" s="103">
        <v>2.8E-3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5.4999999999999997E-3</v>
      </c>
      <c r="D953" s="103">
        <v>4.0000000000000001E-3</v>
      </c>
      <c r="E953" s="103">
        <v>6.9999999999999999E-4</v>
      </c>
      <c r="F953" s="103">
        <v>2.8E-3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5.8999999999999999E-3</v>
      </c>
      <c r="D954" s="103">
        <v>4.4000000000000003E-3</v>
      </c>
      <c r="E954" s="103">
        <v>8.0000000000000004E-4</v>
      </c>
      <c r="F954" s="103">
        <v>3.0999999999999999E-3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5.8999999999999999E-3</v>
      </c>
      <c r="D955" s="103">
        <v>4.1999999999999997E-3</v>
      </c>
      <c r="E955" s="103">
        <v>8.9999999999999998E-4</v>
      </c>
      <c r="F955" s="103">
        <v>3.3E-3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5.8999999999999999E-3</v>
      </c>
      <c r="D956" s="103">
        <v>4.3E-3</v>
      </c>
      <c r="E956" s="103">
        <v>8.0000000000000004E-4</v>
      </c>
      <c r="F956" s="103">
        <v>3.3999999999999998E-3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0.32350000000000001</v>
      </c>
      <c r="D962" s="103">
        <v>0.19139999999999999</v>
      </c>
      <c r="E962" s="103">
        <v>0.1047</v>
      </c>
      <c r="F962" s="103">
        <v>0.1079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0.3231</v>
      </c>
      <c r="D963" s="103">
        <v>0.18379999999999999</v>
      </c>
      <c r="E963" s="103">
        <v>0.10879999999999999</v>
      </c>
      <c r="F963" s="103">
        <v>0.10589999999999999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0.3085</v>
      </c>
      <c r="D964" s="103">
        <v>0.1812</v>
      </c>
      <c r="E964" s="103">
        <v>9.5399999999999999E-2</v>
      </c>
      <c r="F964" s="103">
        <v>0.1007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0.30649999999999999</v>
      </c>
      <c r="D965" s="103">
        <v>0.1767</v>
      </c>
      <c r="E965" s="103">
        <v>9.9699999999999997E-2</v>
      </c>
      <c r="F965" s="103">
        <v>9.8100000000000007E-2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0.30080000000000001</v>
      </c>
      <c r="D966" s="103">
        <v>0.17660000000000001</v>
      </c>
      <c r="E966" s="103">
        <v>9.3100000000000002E-2</v>
      </c>
      <c r="F966" s="103">
        <v>9.7500000000000003E-2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0.30449999999999999</v>
      </c>
      <c r="D967" s="103">
        <v>0.17780000000000001</v>
      </c>
      <c r="E967" s="103">
        <v>9.6600000000000005E-2</v>
      </c>
      <c r="F967" s="103">
        <v>9.8400000000000001E-2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0.29949999999999999</v>
      </c>
      <c r="D968" s="103">
        <v>0.17749999999999999</v>
      </c>
      <c r="E968" s="103">
        <v>9.1399999999999995E-2</v>
      </c>
      <c r="F968" s="103">
        <v>9.7900000000000001E-2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0.30320000000000003</v>
      </c>
      <c r="D969" s="103">
        <v>0.17829999999999999</v>
      </c>
      <c r="E969" s="103">
        <v>9.4600000000000004E-2</v>
      </c>
      <c r="F969" s="103">
        <v>9.8799999999999999E-2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0.29609999999999997</v>
      </c>
      <c r="D970" s="103">
        <v>0.17660000000000001</v>
      </c>
      <c r="E970" s="103">
        <v>8.6599999999999996E-2</v>
      </c>
      <c r="F970" s="103">
        <v>9.7100000000000006E-2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0.2913</v>
      </c>
      <c r="D971" s="103">
        <v>0.17810000000000001</v>
      </c>
      <c r="E971" s="103">
        <v>7.7700000000000005E-2</v>
      </c>
      <c r="F971" s="103">
        <v>9.7299999999999998E-2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0.29480000000000001</v>
      </c>
      <c r="D972" s="103">
        <v>0.17910000000000001</v>
      </c>
      <c r="E972" s="103">
        <v>8.2400000000000001E-2</v>
      </c>
      <c r="F972" s="103">
        <v>9.6000000000000002E-2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0.30059999999999998</v>
      </c>
      <c r="D973" s="103">
        <v>0.1832</v>
      </c>
      <c r="E973" s="103">
        <v>8.77E-2</v>
      </c>
      <c r="F973" s="103">
        <v>9.5100000000000004E-2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0.29949999999999999</v>
      </c>
      <c r="D974" s="103">
        <v>0.18490000000000001</v>
      </c>
      <c r="E974" s="103">
        <v>8.2699999999999996E-2</v>
      </c>
      <c r="F974" s="103">
        <v>9.8100000000000007E-2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0.63949999999999996</v>
      </c>
      <c r="D980" s="103">
        <f t="shared" si="34"/>
        <v>0.79239999999999988</v>
      </c>
      <c r="E980" s="103">
        <f t="shared" si="34"/>
        <v>0.87530000000000008</v>
      </c>
      <c r="F980" s="103">
        <f t="shared" si="34"/>
        <v>0.87770000000000004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0.63650000000000007</v>
      </c>
      <c r="D981" s="103">
        <f t="shared" si="34"/>
        <v>0.79989999999999994</v>
      </c>
      <c r="E981" s="103">
        <f t="shared" si="34"/>
        <v>0.86760000000000004</v>
      </c>
      <c r="F981" s="103">
        <f t="shared" si="34"/>
        <v>0.87980000000000003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0.65490000000000004</v>
      </c>
      <c r="D982" s="103">
        <f t="shared" si="34"/>
        <v>0.80239999999999989</v>
      </c>
      <c r="E982" s="103">
        <f t="shared" si="34"/>
        <v>0.8851</v>
      </c>
      <c r="F982" s="103">
        <f t="shared" si="34"/>
        <v>0.88579999999999992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0.65869999999999995</v>
      </c>
      <c r="D983" s="103">
        <f t="shared" si="34"/>
        <v>0.80630000000000002</v>
      </c>
      <c r="E983" s="103">
        <f t="shared" si="34"/>
        <v>0.88500000000000001</v>
      </c>
      <c r="F983" s="103">
        <f t="shared" si="34"/>
        <v>0.88880000000000003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0.66409999999999991</v>
      </c>
      <c r="D984" s="103">
        <f t="shared" si="34"/>
        <v>0.80669999999999997</v>
      </c>
      <c r="E984" s="103">
        <f t="shared" si="34"/>
        <v>0.89150000000000007</v>
      </c>
      <c r="F984" s="103">
        <f t="shared" si="34"/>
        <v>0.8892000000000001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0.6593</v>
      </c>
      <c r="D985" s="103">
        <f t="shared" si="34"/>
        <v>0.80539999999999989</v>
      </c>
      <c r="E985" s="103">
        <f t="shared" si="34"/>
        <v>0.88659999999999994</v>
      </c>
      <c r="F985" s="103">
        <f t="shared" si="34"/>
        <v>0.88739999999999997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0.6633</v>
      </c>
      <c r="D986" s="103">
        <f t="shared" si="34"/>
        <v>0.8054</v>
      </c>
      <c r="E986" s="103">
        <f t="shared" si="34"/>
        <v>0.89130000000000009</v>
      </c>
      <c r="F986" s="103">
        <f t="shared" si="34"/>
        <v>0.88760000000000006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0.65820000000000001</v>
      </c>
      <c r="D987" s="103">
        <f t="shared" si="34"/>
        <v>0.80330000000000001</v>
      </c>
      <c r="E987" s="103">
        <f t="shared" si="34"/>
        <v>0.88749999999999996</v>
      </c>
      <c r="F987" s="103">
        <f t="shared" si="34"/>
        <v>0.88580000000000003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0.65910000000000002</v>
      </c>
      <c r="D988" s="103">
        <f t="shared" si="34"/>
        <v>0.8044</v>
      </c>
      <c r="E988" s="103">
        <f t="shared" si="34"/>
        <v>0.88969999999999994</v>
      </c>
      <c r="F988" s="103">
        <f t="shared" si="34"/>
        <v>0.88719999999999999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0.66949999999999998</v>
      </c>
      <c r="D989" s="103">
        <f t="shared" si="34"/>
        <v>0.80279999999999996</v>
      </c>
      <c r="E989" s="103">
        <f t="shared" si="34"/>
        <v>0.90559999999999996</v>
      </c>
      <c r="F989" s="103">
        <f t="shared" si="34"/>
        <v>0.88700000000000001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0.65890000000000004</v>
      </c>
      <c r="D990" s="103">
        <f t="shared" si="34"/>
        <v>0.80100000000000005</v>
      </c>
      <c r="E990" s="103">
        <f t="shared" si="34"/>
        <v>0.89329999999999987</v>
      </c>
      <c r="F990" s="103">
        <f t="shared" si="34"/>
        <v>0.88700000000000012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0.65569999999999995</v>
      </c>
      <c r="D991" s="103">
        <f t="shared" si="34"/>
        <v>0.79690000000000005</v>
      </c>
      <c r="E991" s="103">
        <f t="shared" si="34"/>
        <v>0.8901</v>
      </c>
      <c r="F991" s="103">
        <f t="shared" si="34"/>
        <v>0.88760000000000017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0.65710000000000002</v>
      </c>
      <c r="D992" s="103">
        <f t="shared" si="34"/>
        <v>0.79270000000000018</v>
      </c>
      <c r="E992" s="103">
        <f t="shared" si="34"/>
        <v>0.89680000000000004</v>
      </c>
      <c r="F992" s="103">
        <f t="shared" si="34"/>
        <v>0.88460000000000005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2022-12-22T20:21:41Z</dcterms:modified>
</cp:coreProperties>
</file>