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6" i="1" s="1"/>
  <c r="C146" i="1"/>
  <c r="C145" i="1"/>
  <c r="C144" i="1"/>
  <c r="C143" i="1"/>
  <c r="C142" i="1"/>
  <c r="C141" i="1"/>
  <c r="I107" i="1"/>
  <c r="B58" i="1"/>
  <c r="B77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103" i="1"/>
  <c r="I104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12" i="1"/>
  <c r="C118" i="1"/>
  <c r="C114" i="1"/>
  <c r="H32" i="1"/>
  <c r="D430" i="1"/>
  <c r="I142" i="1"/>
  <c r="D441" i="1"/>
  <c r="D433" i="1"/>
  <c r="C775" i="1"/>
  <c r="H31" i="1"/>
  <c r="H34" i="1"/>
  <c r="I401" i="1"/>
  <c r="I393" i="1"/>
  <c r="G393" i="1"/>
  <c r="G400" i="1"/>
  <c r="G401" i="1"/>
  <c r="G395" i="1"/>
  <c r="G389" i="1"/>
  <c r="G397" i="1"/>
  <c r="G391" i="1"/>
  <c r="C385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C401" i="1"/>
  <c r="H29" i="1"/>
  <c r="C778" i="1"/>
  <c r="B777" i="1"/>
  <c r="D438" i="1"/>
  <c r="C776" i="1"/>
  <c r="D431" i="1"/>
  <c r="D434" i="1"/>
  <c r="I146" i="1"/>
  <c r="B774" i="1"/>
  <c r="B776" i="1"/>
  <c r="C402" i="1"/>
  <c r="I399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D405" i="1"/>
  <c r="I389" i="1" l="1"/>
  <c r="I394" i="1"/>
  <c r="I400" i="1"/>
  <c r="I392" i="1"/>
  <c r="I395" i="1"/>
  <c r="I391" i="1"/>
  <c r="I396" i="1"/>
  <c r="I398" i="1"/>
  <c r="I402" i="1"/>
  <c r="I390" i="1"/>
  <c r="I403" i="1"/>
  <c r="G403" i="1"/>
  <c r="E403" i="1"/>
  <c r="C387" i="1"/>
  <c r="C384" i="1"/>
  <c r="C388" i="1"/>
  <c r="C386" i="1"/>
  <c r="H259" i="1"/>
  <c r="I138" i="1"/>
  <c r="I137" i="1"/>
  <c r="I135" i="1" s="1"/>
  <c r="C137" i="1"/>
  <c r="C135" i="1" s="1"/>
  <c r="H20" i="1"/>
  <c r="H19" i="1"/>
  <c r="H18" i="1"/>
  <c r="H16" i="1"/>
  <c r="H22" i="1"/>
  <c r="H21" i="1"/>
  <c r="H17" i="1"/>
  <c r="B779" i="1"/>
  <c r="C777" i="1"/>
  <c r="I147" i="1"/>
  <c r="B773" i="1"/>
  <c r="D439" i="1"/>
  <c r="D429" i="1"/>
  <c r="I143" i="1"/>
  <c r="I144" i="1"/>
  <c r="D432" i="1"/>
  <c r="D436" i="1"/>
  <c r="B778" i="1"/>
  <c r="C117" i="1"/>
  <c r="C113" i="1"/>
  <c r="I101" i="1"/>
  <c r="C102" i="1"/>
  <c r="I98" i="1"/>
  <c r="I100" i="1"/>
  <c r="C100" i="1"/>
  <c r="I96" i="1"/>
  <c r="I105" i="1"/>
  <c r="I108" i="1"/>
  <c r="I99" i="1"/>
  <c r="C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<sst xmlns="http://schemas.openxmlformats.org/spreadsheetml/2006/main" count="692" uniqueCount="532">
  <si>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</si>
  <si>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</si>
  <si>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</si>
  <si>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</si>
  <si>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</si>
  <si>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</si>
  <si>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</si>
  <si>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</si>
  <si>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</si>
  <si>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</si>
  <si>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</si>
  <si>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</si>
  <si>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</si>
  <si>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</si>
  <si>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</si>
  <si>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</si>
  <si>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</si>
  <si>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</si>
  <si>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</si>
  <si>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</si>
  <si>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</si>
  <si>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</si>
  <si>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</si>
  <si>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</si>
  <si>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</si>
  <si>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</si>
  <si>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</si>
  <si>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</si>
  <si>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</si>
  <si>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</si>
  <si>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</si>
  <si>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</si>
  <si>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</si>
  <si>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</si>
  <si>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</si>
  <si>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</si>
  <si>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</si>
  <si>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</si>
  <si>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</si>
  <si>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</si>
  <si>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</si>
  <si>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</si>
  <si>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</si>
  <si>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</si>
  <si>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</si>
  <si>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</si>
  <si>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</si>
  <si>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</si>
  <si>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</si>
  <si>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</si>
  <si>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</si>
  <si>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</si>
  <si>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</si>
  <si>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</si>
  <si>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</si>
  <si>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</si>
  <si>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</si>
  <si>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</si>
  <si>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</si>
  <si>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</si>
  <si>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</si>
  <si>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</si>
  <si>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</si>
  <si>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</si>
  <si>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</si>
  <si>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</si>
  <si>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</si>
  <si>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</si>
  <si>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</si>
  <si>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</si>
  <si>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</si>
  <si>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</si>
  <si>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</si>
  <si>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</si>
  <si>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</si>
  <si>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</si>
  <si>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</si>
  <si>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</si>
  <si>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</si>
  <si>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</si>
  <si>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</si>
  <si>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</si>
  <si>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</si>
  <si>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</si>
  <si>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</si>
  <si>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</si>
  <si>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</si>
  <si>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</si>
  <si>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</si>
  <si>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</si>
  <si>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</si>
  <si>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</si>
  <si>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</si>
  <si>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</si>
  <si>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</si>
  <si>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</si>
  <si>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</si>
  <si>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</si>
  <si>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</si>
  <si>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</si>
  <si>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</si>
  <si>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</si>
  <si>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</si>
  <si>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</si>
  <si>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</si>
  <si>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</si>
  <si>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</si>
  <si>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</si>
  <si>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</si>
  <si>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</si>
  <si>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</si>
  <si>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</si>
  <si>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</si>
  <si>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</si>
  <si>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</si>
  <si>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</si>
  <si>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</si>
  <si>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</si>
  <si>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</si>
  <si>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</si>
  <si>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</si>
  <si>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</si>
  <si>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</si>
  <si>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</si>
  <si>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</si>
  <si>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</si>
  <si>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</si>
  <si>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</si>
  <si>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</si>
  <si>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</si>
  <si>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</si>
  <si>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</si>
  <si>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</si>
  <si>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</si>
  <si>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</si>
  <si>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</si>
  <si>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</si>
  <si>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</si>
  <si>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</si>
  <si>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</si>
  <si>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</si>
  <si>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</si>
  <si>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</si>
  <si>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</si>
  <si>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</si>
  <si>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</si>
  <si>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</si>
  <si>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</si>
  <si>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</si>
  <si>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</si>
  <si>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</si>
  <si>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</si>
  <si>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</si>
  <si>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</si>
  <si>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</si>
  <si>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</si>
  <si>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</si>
  <si>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</si>
  <si>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</si>
  <si>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</si>
  <si>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</si>
  <si>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</si>
  <si>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</si>
  <si>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</si>
  <si>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</si>
  <si>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</si>
  <si>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</si>
  <si>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</si>
  <si>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</si>
  <si>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</si>
  <si>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</si>
  <si>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</si>
  <si>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</si>
  <si>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</si>
  <si>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</si>
  <si>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</si>
  <si>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</si>
  <si>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</si>
  <si>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</si>
  <si>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</si>
  <si>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</si>
  <si>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</si>
  <si>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</si>
  <si>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</si>
  <si>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</si>
  <si>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</si>
  <si>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</si>
  <si>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</si>
  <si>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</si>
  <si>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</si>
  <si>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</si>
  <si>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</si>
  <si>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</si>
  <si>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</si>
  <si>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</si>
  <si>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</si>
  <si>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</si>
  <si>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</si>
  <si>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</si>
  <si>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</si>
  <si>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</si>
  <si>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</si>
  <si>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</si>
  <si>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</si>
  <si>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</si>
  <si>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</si>
  <si>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</si>
  <si>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</si>
  <si>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</si>
  <si>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</si>
  <si>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</si>
  <si>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</si>
  <si>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</si>
  <si>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</si>
  <si>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</si>
  <si>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</si>
  <si>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</si>
  <si>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</si>
  <si>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</si>
  <si>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</si>
  <si>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</si>
  <si>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</si>
  <si>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</si>
  <si>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</si>
  <si>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</si>
  <si>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</si>
  <si>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</si>
  <si>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</si>
  <si>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</si>
  <si>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</si>
  <si>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</si>
  <si>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</si>
  <si>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</si>
  <si>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</si>
  <si>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</si>
  <si>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</si>
  <si>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</si>
  <si>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</si>
  <si>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</si>
  <si>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</si>
  <si>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</si>
  <si>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</si>
  <si>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</si>
  <si>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</si>
  <si>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</si>
  <si>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</si>
  <si>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</si>
  <si>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</si>
  <si>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</si>
  <si>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</si>
  <si>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</si>
  <si>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</si>
  <si>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</si>
  <si>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</si>
  <si>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</si>
  <si>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</si>
  <si>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</si>
  <si>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</si>
  <si>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</si>
  <si>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</si>
  <si>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</si>
  <si>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</si>
  <si>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</si>
  <si>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</si>
  <si>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</si>
  <si>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</si>
  <si>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</si>
  <si>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</si>
  <si>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</si>
  <si>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</si>
  <si>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</si>
  <si>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</si>
  <si>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</si>
  <si>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</si>
  <si>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</si>
  <si>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</si>
  <si>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</si>
  <si>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</si>
  <si>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</si>
  <si>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</si>
  <si>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</si>
  <si>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</si>
  <si>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</si>
  <si>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</si>
  <si>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</si>
  <si>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</si>
  <si>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</si>
  <si>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</si>
  <si>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</si>
  <si>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</si>
  <si>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</si>
  <si>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</si>
  <si>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</si>
  <si>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</si>
  <si>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</si>
  <si>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</si>
  <si>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</si>
  <si>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</si>
  <si>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</si>
  <si>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</si>
  <si>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</si>
  <si>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</si>
  <si>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</si>
  <si>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</si>
  <si>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</si>
  <si>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</si>
  <si>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</si>
  <si>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</si>
  <si>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</si>
  <si>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</si>
  <si>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</si>
  <si>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</si>
  <si>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</si>
  <si>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</si>
  <si>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</si>
  <si>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</si>
  <si>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</si>
  <si>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</si>
  <si>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</si>
  <si>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</si>
  <si>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</si>
  <si>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</si>
  <si>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</si>
  <si>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</si>
  <si>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</si>
  <si>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</si>
  <si>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</si>
  <si>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</si>
  <si>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</si>
  <si>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</si>
  <si>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</si>
  <si>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</si>
  <si>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</si>
  <si>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</si>
  <si>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</si>
  <si>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</si>
  <si>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</si>
  <si>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</si>
  <si>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</si>
  <si>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</si>
  <si>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</si>
  <si>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</si>
  <si>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</si>
  <si>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</si>
  <si>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</si>
  <si>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</si>
  <si>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</si>
  <si>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</si>
  <si>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</si>
  <si>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</si>
  <si>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</si>
  <si>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</si>
  <si>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</si>
  <si>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</si>
  <si>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</si>
  <si>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</si>
  <si>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</si>
  <si>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</si>
  <si>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</si>
  <si>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</si>
  <si>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</si>
  <si>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</si>
  <si>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</si>
  <si>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</si>
  <si>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</si>
  <si>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</si>
  <si>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</si>
  <si>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</si>
  <si>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</si>
  <si>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</si>
  <si>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</si>
  <si>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</si>
  <si>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</si>
  <si>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</si>
  <si>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</si>
  <si>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</si>
  <si>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</si>
  <si>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</si>
  <si>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</si>
  <si>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</si>
  <si>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</si>
  <si>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</si>
  <si>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</si>
  <si>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</si>
  <si>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</si>
  <si>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</si>
  <si>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</si>
  <si>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</si>
  <si>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</si>
  <si>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</si>
  <si>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</si>
  <si>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</si>
  <si>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</si>
  <si>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</si>
  <si>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</si>
  <si>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</si>
  <si>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</si>
  <si>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</si>
  <si>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</si>
  <si>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</si>
  <si>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</si>
  <si>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</si>
  <si>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</si>
  <si>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</si>
  <si>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</si>
  <si>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</si>
  <si>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</si>
  <si>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</si>
  <si>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</si>
  <si>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</si>
  <si>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</si>
  <si>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</si>
  <si>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</si>
  <si>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</si>
  <si>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</si>
  <si>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</si>
  <si>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</si>
  <si>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</si>
  <si>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</si>
  <si>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</si>
  <si>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</si>
  <si>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</si>
  <si>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</si>
  <si>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</si>
  <si>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</si>
  <si>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</si>
  <si>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</si>
  <si>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</si>
  <si>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</si>
  <si>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</si>
  <si>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</si>
  <si>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</si>
  <si>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</si>
  <si>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</si>
  <si>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</si>
  <si>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</si>
  <si>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</si>
  <si>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</si>
  <si>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</si>
  <si>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</si>
  <si>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</si>
  <si>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</si>
  <si>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</si>
  <si>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</si>
  <si>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</si>
  <si>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</si>
  <si>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</si>
  <si>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</si>
  <si>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</si>
  <si>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</si>
  <si>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</si>
  <si>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</si>
  <si>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</si>
  <si>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</si>
  <si>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</si>
  <si>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</si>
  <si>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</si>
  <si>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</si>
  <si>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</si>
  <si>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</si>
  <si>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</si>
  <si>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</si>
  <si>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</si>
  <si>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</si>
  <si>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</si>
  <si>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</si>
  <si>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</si>
  <si>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</si>
  <si>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</si>
  <si>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</si>
  <si>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</si>
  <si>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</si>
  <si>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</si>
  <si>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</si>
  <si>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</si>
  <si>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</si>
  <si>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</si>
  <si>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</si>
  <si>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</si>
  <si>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</si>
  <si>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</si>
  <si>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</si>
  <si>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</si>
  <si>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</si>
  <si>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</si>
  <si>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</si>
  <si>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</si>
  <si>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</si>
  <si>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</si>
  <si>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</si>
  <si>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</si>
  <si>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</si>
  <si>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</si>
  <si>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</si>
  <si>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</si>
  <si>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</si>
  <si>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</si>
  <si>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</si>
  <si>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</si>
  <si>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01:04 PM</t>
  </si>
  <si>
    <t>Entidad: Chihuahua (Chih)</t>
  </si>
  <si>
    <t>Gobernador:</t>
  </si>
  <si>
    <t>Mtra. María Eugenia Campos Galván</t>
  </si>
  <si>
    <t>08/09/2021 al 07/09/2027</t>
  </si>
  <si>
    <t>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</si>
  <si>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</si>
  <si>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</si>
  <si>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</si>
  <si>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</si>
  <si>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</si>
  <si>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</si>
  <si>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</si>
  <si>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</si>
  <si>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</si>
  <si>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</si>
  <si>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</si>
  <si>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</si>
  <si>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</si>
  <si>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</si>
  <si>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</si>
  <si>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650 a 699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</si>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</sst>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-4.5467986116792404E-2</c:v>
                </c:pt>
                <c:pt idx="1">
                  <c:v>-7.1422002135631296E-2</c:v>
                </c:pt>
                <c:pt idx="2">
                  <c:v>-2.4825510794990624E-2</c:v>
                </c:pt>
                <c:pt idx="3">
                  <c:v>-5.8840813122636247E-2</c:v>
                </c:pt>
                <c:pt idx="4">
                  <c:v>-9.8240109337478398E-2</c:v>
                </c:pt>
                <c:pt idx="5">
                  <c:v>-7.7550044835424312E-2</c:v>
                </c:pt>
                <c:pt idx="6">
                  <c:v>-6.876021630084489E-2</c:v>
                </c:pt>
                <c:pt idx="7">
                  <c:v>-6.2763712234108829E-2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4.6115252439212842E-2</c:v>
                </c:pt>
                <c:pt idx="1">
                  <c:v>8.0835837112395489E-2</c:v>
                </c:pt>
                <c:pt idx="2">
                  <c:v>2.655235638628084E-2</c:v>
                </c:pt>
                <c:pt idx="3">
                  <c:v>5.9435143165899623E-2</c:v>
                </c:pt>
                <c:pt idx="4">
                  <c:v>9.3955746340044471E-2</c:v>
                </c:pt>
                <c:pt idx="5">
                  <c:v>7.2810109011305371E-2</c:v>
                </c:pt>
                <c:pt idx="6">
                  <c:v>6.1638682624548635E-2</c:v>
                </c:pt>
                <c:pt idx="7">
                  <c:v>5.07864780424057E-2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57181696"/>
        <c:axId val="320478528"/>
      </c:barChart>
      <c:catAx>
        <c:axId val="257181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047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04785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18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9.1999999999999998E-3</c:v>
                </c:pt>
                <c:pt idx="1">
                  <c:v>8.9999999999999993E-3</c:v>
                </c:pt>
                <c:pt idx="2">
                  <c:v>8.2000000000000007E-3</c:v>
                </c:pt>
                <c:pt idx="3">
                  <c:v>8.3000000000000001E-3</c:v>
                </c:pt>
                <c:pt idx="4">
                  <c:v>8.6E-3</c:v>
                </c:pt>
                <c:pt idx="5">
                  <c:v>9.1999999999999998E-3</c:v>
                </c:pt>
                <c:pt idx="6">
                  <c:v>9.4000000000000004E-3</c:v>
                </c:pt>
                <c:pt idx="7">
                  <c:v>9.7999999999999997E-3</c:v>
                </c:pt>
                <c:pt idx="8">
                  <c:v>0.01</c:v>
                </c:pt>
                <c:pt idx="9">
                  <c:v>1.03E-2</c:v>
                </c:pt>
                <c:pt idx="10">
                  <c:v>1.11E-2</c:v>
                </c:pt>
                <c:pt idx="11">
                  <c:v>1.15E-2</c:v>
                </c:pt>
                <c:pt idx="12">
                  <c:v>1.4200000000000001E-2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2.3E-3</c:v>
                </c:pt>
                <c:pt idx="2">
                  <c:v>2.3999999999999998E-3</c:v>
                </c:pt>
                <c:pt idx="3">
                  <c:v>2.5000000000000001E-3</c:v>
                </c:pt>
                <c:pt idx="4">
                  <c:v>2.5999999999999999E-3</c:v>
                </c:pt>
                <c:pt idx="5">
                  <c:v>2.8999999999999998E-3</c:v>
                </c:pt>
                <c:pt idx="6">
                  <c:v>3.0000000000000001E-3</c:v>
                </c:pt>
                <c:pt idx="7">
                  <c:v>3.0000000000000001E-3</c:v>
                </c:pt>
                <c:pt idx="8">
                  <c:v>3.3E-3</c:v>
                </c:pt>
                <c:pt idx="9">
                  <c:v>3.3E-3</c:v>
                </c:pt>
                <c:pt idx="10">
                  <c:v>3.3999999999999998E-3</c:v>
                </c:pt>
                <c:pt idx="11">
                  <c:v>3.3999999999999998E-3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7.6E-3</c:v>
                </c:pt>
                <c:pt idx="1">
                  <c:v>6.6E-3</c:v>
                </c:pt>
                <c:pt idx="2">
                  <c:v>5.1999999999999998E-3</c:v>
                </c:pt>
                <c:pt idx="3">
                  <c:v>5.3E-3</c:v>
                </c:pt>
                <c:pt idx="4">
                  <c:v>5.5999999999999999E-3</c:v>
                </c:pt>
                <c:pt idx="5">
                  <c:v>5.7999999999999996E-3</c:v>
                </c:pt>
                <c:pt idx="6">
                  <c:v>6.0000000000000001E-3</c:v>
                </c:pt>
                <c:pt idx="7">
                  <c:v>6.4000000000000003E-3</c:v>
                </c:pt>
                <c:pt idx="8">
                  <c:v>6.1999999999999998E-3</c:v>
                </c:pt>
                <c:pt idx="9">
                  <c:v>6.4999999999999997E-3</c:v>
                </c:pt>
                <c:pt idx="10">
                  <c:v>7.1000000000000004E-3</c:v>
                </c:pt>
                <c:pt idx="11">
                  <c:v>7.4999999999999997E-3</c:v>
                </c:pt>
                <c:pt idx="12">
                  <c:v>0.01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1.9E-3</c:v>
                </c:pt>
                <c:pt idx="3">
                  <c:v>1.6999999999999999E-3</c:v>
                </c:pt>
                <c:pt idx="4">
                  <c:v>1.8E-3</c:v>
                </c:pt>
                <c:pt idx="5">
                  <c:v>2E-3</c:v>
                </c:pt>
                <c:pt idx="6">
                  <c:v>2.0999999999999999E-3</c:v>
                </c:pt>
                <c:pt idx="7">
                  <c:v>2.2000000000000001E-3</c:v>
                </c:pt>
                <c:pt idx="8">
                  <c:v>2.5000000000000001E-3</c:v>
                </c:pt>
                <c:pt idx="9">
                  <c:v>2.3E-3</c:v>
                </c:pt>
                <c:pt idx="10">
                  <c:v>2.8E-3</c:v>
                </c:pt>
                <c:pt idx="11">
                  <c:v>3.0000000000000001E-3</c:v>
                </c:pt>
                <c:pt idx="12">
                  <c:v>2.8999999999999998E-3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99904"/>
        <c:axId val="376995136"/>
      </c:lineChart>
      <c:catAx>
        <c:axId val="37509990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6995136"/>
        <c:crosses val="autoZero"/>
        <c:auto val="1"/>
        <c:lblAlgn val="ctr"/>
        <c:lblOffset val="100"/>
        <c:noMultiLvlLbl val="0"/>
      </c:catAx>
      <c:valAx>
        <c:axId val="376995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099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6.1000000000000004E-3</c:v>
                </c:pt>
                <c:pt idx="1">
                  <c:v>6.4000000000000003E-3</c:v>
                </c:pt>
                <c:pt idx="2">
                  <c:v>6.0000000000000001E-3</c:v>
                </c:pt>
                <c:pt idx="3">
                  <c:v>5.8999999999999999E-3</c:v>
                </c:pt>
                <c:pt idx="4">
                  <c:v>5.7999999999999996E-3</c:v>
                </c:pt>
                <c:pt idx="5">
                  <c:v>5.5999999999999999E-3</c:v>
                </c:pt>
                <c:pt idx="6">
                  <c:v>5.8999999999999999E-3</c:v>
                </c:pt>
                <c:pt idx="7">
                  <c:v>6.0000000000000001E-3</c:v>
                </c:pt>
                <c:pt idx="8">
                  <c:v>5.8999999999999999E-3</c:v>
                </c:pt>
                <c:pt idx="9">
                  <c:v>6.1999999999999998E-3</c:v>
                </c:pt>
                <c:pt idx="10">
                  <c:v>6.6E-3</c:v>
                </c:pt>
                <c:pt idx="11">
                  <c:v>6.6E-3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2.8E-3</c:v>
                </c:pt>
                <c:pt idx="2">
                  <c:v>2.7000000000000001E-3</c:v>
                </c:pt>
                <c:pt idx="3">
                  <c:v>2.8999999999999998E-3</c:v>
                </c:pt>
                <c:pt idx="4">
                  <c:v>2.7000000000000001E-3</c:v>
                </c:pt>
                <c:pt idx="5">
                  <c:v>2.8E-3</c:v>
                </c:pt>
                <c:pt idx="6">
                  <c:v>2.8999999999999998E-3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3.0000000000000001E-3</c:v>
                </c:pt>
                <c:pt idx="10">
                  <c:v>3.0999999999999999E-3</c:v>
                </c:pt>
                <c:pt idx="11">
                  <c:v>3.3E-3</c:v>
                </c:pt>
                <c:pt idx="12">
                  <c:v>3.2000000000000002E-3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4.7000000000000002E-3</c:v>
                </c:pt>
                <c:pt idx="2">
                  <c:v>3.2000000000000002E-3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2.7000000000000001E-3</c:v>
                </c:pt>
                <c:pt idx="6">
                  <c:v>2.8E-3</c:v>
                </c:pt>
                <c:pt idx="7">
                  <c:v>2.8E-3</c:v>
                </c:pt>
                <c:pt idx="8">
                  <c:v>2.7000000000000001E-3</c:v>
                </c:pt>
                <c:pt idx="9">
                  <c:v>2.8E-3</c:v>
                </c:pt>
                <c:pt idx="10">
                  <c:v>3.0999999999999999E-3</c:v>
                </c:pt>
                <c:pt idx="11">
                  <c:v>3.0999999999999999E-3</c:v>
                </c:pt>
                <c:pt idx="12">
                  <c:v>3.0000000000000001E-3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2E-3</c:v>
                </c:pt>
                <c:pt idx="1">
                  <c:v>1.9E-3</c:v>
                </c:pt>
                <c:pt idx="2">
                  <c:v>1.9E-3</c:v>
                </c:pt>
                <c:pt idx="3">
                  <c:v>1.8E-3</c:v>
                </c:pt>
                <c:pt idx="4">
                  <c:v>1.8E-3</c:v>
                </c:pt>
                <c:pt idx="5">
                  <c:v>1.9E-3</c:v>
                </c:pt>
                <c:pt idx="6">
                  <c:v>2E-3</c:v>
                </c:pt>
                <c:pt idx="7">
                  <c:v>2.2000000000000001E-3</c:v>
                </c:pt>
                <c:pt idx="8">
                  <c:v>2.0999999999999999E-3</c:v>
                </c:pt>
                <c:pt idx="9">
                  <c:v>2.3E-3</c:v>
                </c:pt>
                <c:pt idx="10">
                  <c:v>2.5999999999999999E-3</c:v>
                </c:pt>
                <c:pt idx="11">
                  <c:v>2.7000000000000001E-3</c:v>
                </c:pt>
                <c:pt idx="12">
                  <c:v>2.8E-3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01440"/>
        <c:axId val="377423552"/>
      </c:lineChart>
      <c:catAx>
        <c:axId val="375101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423552"/>
        <c:crosses val="autoZero"/>
        <c:auto val="1"/>
        <c:lblAlgn val="ctr"/>
        <c:lblOffset val="100"/>
        <c:noMultiLvlLbl val="0"/>
      </c:catAx>
      <c:valAx>
        <c:axId val="37742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101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3.3E-3</c:v>
                </c:pt>
                <c:pt idx="2">
                  <c:v>3.7000000000000002E-3</c:v>
                </c:pt>
                <c:pt idx="3">
                  <c:v>3.3999999999999998E-3</c:v>
                </c:pt>
                <c:pt idx="4">
                  <c:v>3.3999999999999998E-3</c:v>
                </c:pt>
                <c:pt idx="5">
                  <c:v>3.2000000000000002E-3</c:v>
                </c:pt>
                <c:pt idx="6">
                  <c:v>3.0999999999999999E-3</c:v>
                </c:pt>
                <c:pt idx="7">
                  <c:v>3.5000000000000001E-3</c:v>
                </c:pt>
                <c:pt idx="8">
                  <c:v>3.8E-3</c:v>
                </c:pt>
                <c:pt idx="9">
                  <c:v>3.8E-3</c:v>
                </c:pt>
                <c:pt idx="10">
                  <c:v>4.1000000000000003E-3</c:v>
                </c:pt>
                <c:pt idx="11">
                  <c:v>4.1000000000000003E-3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2.0999999999999999E-3</c:v>
                </c:pt>
                <c:pt idx="1">
                  <c:v>2.0999999999999999E-3</c:v>
                </c:pt>
                <c:pt idx="2">
                  <c:v>2.3E-3</c:v>
                </c:pt>
                <c:pt idx="3">
                  <c:v>2.3E-3</c:v>
                </c:pt>
                <c:pt idx="4">
                  <c:v>2.3E-3</c:v>
                </c:pt>
                <c:pt idx="5">
                  <c:v>2.3E-3</c:v>
                </c:pt>
                <c:pt idx="6">
                  <c:v>2.2000000000000001E-3</c:v>
                </c:pt>
                <c:pt idx="7">
                  <c:v>2.5000000000000001E-3</c:v>
                </c:pt>
                <c:pt idx="8">
                  <c:v>2.5999999999999999E-3</c:v>
                </c:pt>
                <c:pt idx="9">
                  <c:v>2.5999999999999999E-3</c:v>
                </c:pt>
                <c:pt idx="10">
                  <c:v>2.8999999999999998E-3</c:v>
                </c:pt>
                <c:pt idx="11">
                  <c:v>2.7000000000000001E-3</c:v>
                </c:pt>
                <c:pt idx="12">
                  <c:v>2.8E-3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1E-3</c:v>
                </c:pt>
                <c:pt idx="1">
                  <c:v>8.9999999999999998E-4</c:v>
                </c:pt>
                <c:pt idx="2">
                  <c:v>2.7000000000000001E-3</c:v>
                </c:pt>
                <c:pt idx="3">
                  <c:v>8.0000000000000004E-4</c:v>
                </c:pt>
                <c:pt idx="4">
                  <c:v>6.9999999999999999E-4</c:v>
                </c:pt>
                <c:pt idx="5">
                  <c:v>5.9999999999999995E-4</c:v>
                </c:pt>
                <c:pt idx="6">
                  <c:v>5.0000000000000001E-4</c:v>
                </c:pt>
                <c:pt idx="7">
                  <c:v>5.9999999999999995E-4</c:v>
                </c:pt>
                <c:pt idx="8">
                  <c:v>6.9999999999999999E-4</c:v>
                </c:pt>
                <c:pt idx="9">
                  <c:v>6.9999999999999999E-4</c:v>
                </c:pt>
                <c:pt idx="10">
                  <c:v>8.0000000000000004E-4</c:v>
                </c:pt>
                <c:pt idx="11">
                  <c:v>8.0000000000000004E-4</c:v>
                </c:pt>
                <c:pt idx="12">
                  <c:v>6.9999999999999999E-4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1.4E-3</c:v>
                </c:pt>
                <c:pt idx="2">
                  <c:v>1.2999999999999999E-3</c:v>
                </c:pt>
                <c:pt idx="3">
                  <c:v>1.4E-3</c:v>
                </c:pt>
                <c:pt idx="4">
                  <c:v>1.4E-3</c:v>
                </c:pt>
                <c:pt idx="5">
                  <c:v>1.4E-3</c:v>
                </c:pt>
                <c:pt idx="6">
                  <c:v>1.5E-3</c:v>
                </c:pt>
                <c:pt idx="7">
                  <c:v>1.6000000000000001E-3</c:v>
                </c:pt>
                <c:pt idx="8">
                  <c:v>1.8E-3</c:v>
                </c:pt>
                <c:pt idx="9">
                  <c:v>1.6999999999999999E-3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2.2000000000000001E-3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02464"/>
        <c:axId val="377425856"/>
      </c:lineChart>
      <c:catAx>
        <c:axId val="3751024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425856"/>
        <c:crosses val="autoZero"/>
        <c:auto val="1"/>
        <c:lblAlgn val="ctr"/>
        <c:lblOffset val="100"/>
        <c:noMultiLvlLbl val="0"/>
      </c:catAx>
      <c:valAx>
        <c:axId val="37742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1024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0.2387</c:v>
                </c:pt>
                <c:pt idx="1">
                  <c:v>0.24129999999999999</c:v>
                </c:pt>
                <c:pt idx="2">
                  <c:v>0.22500000000000001</c:v>
                </c:pt>
                <c:pt idx="3">
                  <c:v>0.2296</c:v>
                </c:pt>
                <c:pt idx="4">
                  <c:v>0.22059999999999999</c:v>
                </c:pt>
                <c:pt idx="5">
                  <c:v>0.2276</c:v>
                </c:pt>
                <c:pt idx="6">
                  <c:v>0.21890000000000001</c:v>
                </c:pt>
                <c:pt idx="7">
                  <c:v>0.22700000000000001</c:v>
                </c:pt>
                <c:pt idx="8">
                  <c:v>0.21579999999999999</c:v>
                </c:pt>
                <c:pt idx="9">
                  <c:v>0.20949999999999999</c:v>
                </c:pt>
                <c:pt idx="10">
                  <c:v>0.2152</c:v>
                </c:pt>
                <c:pt idx="11">
                  <c:v>0.2205</c:v>
                </c:pt>
                <c:pt idx="12">
                  <c:v>0.21890000000000001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0.12570000000000001</c:v>
                </c:pt>
                <c:pt idx="1">
                  <c:v>0.1181</c:v>
                </c:pt>
                <c:pt idx="2">
                  <c:v>0.11700000000000001</c:v>
                </c:pt>
                <c:pt idx="3">
                  <c:v>0.1135</c:v>
                </c:pt>
                <c:pt idx="4">
                  <c:v>0.1149</c:v>
                </c:pt>
                <c:pt idx="5">
                  <c:v>0.1147</c:v>
                </c:pt>
                <c:pt idx="6">
                  <c:v>0.11609999999999999</c:v>
                </c:pt>
                <c:pt idx="7">
                  <c:v>0.1169</c:v>
                </c:pt>
                <c:pt idx="8">
                  <c:v>0.1159</c:v>
                </c:pt>
                <c:pt idx="9">
                  <c:v>0.1159</c:v>
                </c:pt>
                <c:pt idx="10">
                  <c:v>0.1173</c:v>
                </c:pt>
                <c:pt idx="11">
                  <c:v>0.1195</c:v>
                </c:pt>
                <c:pt idx="12">
                  <c:v>0.1225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8.5300000000000001E-2</c:v>
                </c:pt>
                <c:pt idx="1">
                  <c:v>9.4799999999999995E-2</c:v>
                </c:pt>
                <c:pt idx="2">
                  <c:v>7.9200000000000007E-2</c:v>
                </c:pt>
                <c:pt idx="3">
                  <c:v>8.9599999999999999E-2</c:v>
                </c:pt>
                <c:pt idx="4">
                  <c:v>7.8700000000000006E-2</c:v>
                </c:pt>
                <c:pt idx="5">
                  <c:v>8.6900000000000005E-2</c:v>
                </c:pt>
                <c:pt idx="6">
                  <c:v>7.6600000000000001E-2</c:v>
                </c:pt>
                <c:pt idx="7">
                  <c:v>8.4199999999999997E-2</c:v>
                </c:pt>
                <c:pt idx="8">
                  <c:v>7.2300000000000003E-2</c:v>
                </c:pt>
                <c:pt idx="9">
                  <c:v>6.3700000000000007E-2</c:v>
                </c:pt>
                <c:pt idx="10">
                  <c:v>6.9400000000000003E-2</c:v>
                </c:pt>
                <c:pt idx="11">
                  <c:v>7.4800000000000005E-2</c:v>
                </c:pt>
                <c:pt idx="12">
                  <c:v>6.8400000000000002E-2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8.6699999999999999E-2</c:v>
                </c:pt>
                <c:pt idx="1">
                  <c:v>8.3199999999999996E-2</c:v>
                </c:pt>
                <c:pt idx="2">
                  <c:v>7.85E-2</c:v>
                </c:pt>
                <c:pt idx="3">
                  <c:v>7.6200000000000004E-2</c:v>
                </c:pt>
                <c:pt idx="4">
                  <c:v>7.5700000000000003E-2</c:v>
                </c:pt>
                <c:pt idx="5">
                  <c:v>7.6200000000000004E-2</c:v>
                </c:pt>
                <c:pt idx="6">
                  <c:v>7.5899999999999995E-2</c:v>
                </c:pt>
                <c:pt idx="7">
                  <c:v>7.6700000000000004E-2</c:v>
                </c:pt>
                <c:pt idx="8">
                  <c:v>7.4899999999999994E-2</c:v>
                </c:pt>
                <c:pt idx="9">
                  <c:v>7.4999999999999997E-2</c:v>
                </c:pt>
                <c:pt idx="10">
                  <c:v>7.5600000000000001E-2</c:v>
                </c:pt>
                <c:pt idx="11">
                  <c:v>7.46E-2</c:v>
                </c:pt>
                <c:pt idx="12">
                  <c:v>7.6799999999999993E-2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84224"/>
        <c:axId val="377428160"/>
      </c:lineChart>
      <c:catAx>
        <c:axId val="3752842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428160"/>
        <c:crosses val="autoZero"/>
        <c:auto val="1"/>
        <c:lblAlgn val="ctr"/>
        <c:lblOffset val="100"/>
        <c:noMultiLvlLbl val="0"/>
      </c:catAx>
      <c:valAx>
        <c:axId val="377428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284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0.73099999999999998</c:v>
                </c:pt>
                <c:pt idx="1">
                  <c:v>0.71560000000000012</c:v>
                </c:pt>
                <c:pt idx="2">
                  <c:v>0.746</c:v>
                </c:pt>
                <c:pt idx="3">
                  <c:v>0.74230000000000007</c:v>
                </c:pt>
                <c:pt idx="4">
                  <c:v>0.75059999999999993</c:v>
                </c:pt>
                <c:pt idx="5">
                  <c:v>0.74369999999999992</c:v>
                </c:pt>
                <c:pt idx="6">
                  <c:v>0.74960000000000004</c:v>
                </c:pt>
                <c:pt idx="7">
                  <c:v>0.7409</c:v>
                </c:pt>
                <c:pt idx="8">
                  <c:v>0.75179999999999991</c:v>
                </c:pt>
                <c:pt idx="9">
                  <c:v>0.75970000000000004</c:v>
                </c:pt>
                <c:pt idx="10">
                  <c:v>0.75150000000000006</c:v>
                </c:pt>
                <c:pt idx="11">
                  <c:v>0.74609999999999999</c:v>
                </c:pt>
                <c:pt idx="12">
                  <c:v>0.74509999999999998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0.86410000000000009</c:v>
                </c:pt>
                <c:pt idx="1">
                  <c:v>0.87150000000000005</c:v>
                </c:pt>
                <c:pt idx="2">
                  <c:v>0.87240000000000006</c:v>
                </c:pt>
                <c:pt idx="3">
                  <c:v>0.87550000000000006</c:v>
                </c:pt>
                <c:pt idx="4">
                  <c:v>0.874</c:v>
                </c:pt>
                <c:pt idx="5">
                  <c:v>0.87380000000000002</c:v>
                </c:pt>
                <c:pt idx="6">
                  <c:v>0.87230000000000008</c:v>
                </c:pt>
                <c:pt idx="7">
                  <c:v>0.87090000000000001</c:v>
                </c:pt>
                <c:pt idx="8">
                  <c:v>0.87170000000000003</c:v>
                </c:pt>
                <c:pt idx="9">
                  <c:v>0.87149999999999994</c:v>
                </c:pt>
                <c:pt idx="10">
                  <c:v>0.86960000000000004</c:v>
                </c:pt>
                <c:pt idx="11">
                  <c:v>0.86729999999999996</c:v>
                </c:pt>
                <c:pt idx="12">
                  <c:v>0.86219999999999986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0.89419999999999999</c:v>
                </c:pt>
                <c:pt idx="1">
                  <c:v>0.87119999999999986</c:v>
                </c:pt>
                <c:pt idx="2">
                  <c:v>0.9022</c:v>
                </c:pt>
                <c:pt idx="3">
                  <c:v>0.89439999999999997</c:v>
                </c:pt>
                <c:pt idx="4">
                  <c:v>0.90499999999999992</c:v>
                </c:pt>
                <c:pt idx="5">
                  <c:v>0.89699999999999991</c:v>
                </c:pt>
                <c:pt idx="6">
                  <c:v>0.90480000000000005</c:v>
                </c:pt>
                <c:pt idx="7">
                  <c:v>0.89700000000000002</c:v>
                </c:pt>
                <c:pt idx="8">
                  <c:v>0.90909999999999991</c:v>
                </c:pt>
                <c:pt idx="9">
                  <c:v>0.92010000000000003</c:v>
                </c:pt>
                <c:pt idx="10">
                  <c:v>0.91199999999999992</c:v>
                </c:pt>
                <c:pt idx="11">
                  <c:v>0.90620000000000001</c:v>
                </c:pt>
                <c:pt idx="12">
                  <c:v>0.91049999999999998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0.90590000000000004</c:v>
                </c:pt>
                <c:pt idx="1">
                  <c:v>0.90939999999999999</c:v>
                </c:pt>
                <c:pt idx="2">
                  <c:v>0.91439999999999999</c:v>
                </c:pt>
                <c:pt idx="3">
                  <c:v>0.91679999999999995</c:v>
                </c:pt>
                <c:pt idx="4">
                  <c:v>0.91710000000000003</c:v>
                </c:pt>
                <c:pt idx="5">
                  <c:v>0.91610000000000003</c:v>
                </c:pt>
                <c:pt idx="6">
                  <c:v>0.91600000000000015</c:v>
                </c:pt>
                <c:pt idx="7">
                  <c:v>0.91480000000000006</c:v>
                </c:pt>
                <c:pt idx="8">
                  <c:v>0.91600000000000004</c:v>
                </c:pt>
                <c:pt idx="9">
                  <c:v>0.91590000000000005</c:v>
                </c:pt>
                <c:pt idx="10">
                  <c:v>0.9141999999999999</c:v>
                </c:pt>
                <c:pt idx="11">
                  <c:v>0.91469999999999996</c:v>
                </c:pt>
                <c:pt idx="12">
                  <c:v>0.91259999999999997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84672"/>
        <c:axId val="377766464"/>
      </c:lineChart>
      <c:catAx>
        <c:axId val="3746846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766464"/>
        <c:crosses val="autoZero"/>
        <c:auto val="1"/>
        <c:lblAlgn val="ctr"/>
        <c:lblOffset val="100"/>
        <c:noMultiLvlLbl val="0"/>
      </c:catAx>
      <c:valAx>
        <c:axId val="37776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684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146.05000000000001</c:v>
                </c:pt>
                <c:pt idx="1">
                  <c:v>143.30000000000001</c:v>
                </c:pt>
                <c:pt idx="2">
                  <c:v>150.57</c:v>
                </c:pt>
                <c:pt idx="3">
                  <c:v>156.38999999999999</c:v>
                </c:pt>
                <c:pt idx="4">
                  <c:v>174.97</c:v>
                </c:pt>
                <c:pt idx="5">
                  <c:v>170.8</c:v>
                </c:pt>
                <c:pt idx="6">
                  <c:v>179.11</c:v>
                </c:pt>
                <c:pt idx="7">
                  <c:v>175.26</c:v>
                </c:pt>
                <c:pt idx="8">
                  <c:v>171.04</c:v>
                </c:pt>
                <c:pt idx="9">
                  <c:v>172.99</c:v>
                </c:pt>
                <c:pt idx="10">
                  <c:v>140.68</c:v>
                </c:pt>
                <c:pt idx="11">
                  <c:v>138.66999999999999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149.31</c:v>
                </c:pt>
                <c:pt idx="1">
                  <c:v>152.78</c:v>
                </c:pt>
                <c:pt idx="2">
                  <c:v>151.58000000000001</c:v>
                </c:pt>
                <c:pt idx="3">
                  <c:v>125.58</c:v>
                </c:pt>
                <c:pt idx="4">
                  <c:v>133.62</c:v>
                </c:pt>
                <c:pt idx="5">
                  <c:v>164.06</c:v>
                </c:pt>
                <c:pt idx="6">
                  <c:v>166.49</c:v>
                </c:pt>
                <c:pt idx="7">
                  <c:v>168.71</c:v>
                </c:pt>
                <c:pt idx="8">
                  <c:v>156.87</c:v>
                </c:pt>
                <c:pt idx="9">
                  <c:v>148.08000000000001</c:v>
                </c:pt>
                <c:pt idx="10">
                  <c:v>126.01</c:v>
                </c:pt>
                <c:pt idx="11">
                  <c:v>142.91999999999999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147.44</c:v>
                </c:pt>
                <c:pt idx="1">
                  <c:v>146.34</c:v>
                </c:pt>
                <c:pt idx="2">
                  <c:v>177.77</c:v>
                </c:pt>
                <c:pt idx="3">
                  <c:v>160.21</c:v>
                </c:pt>
                <c:pt idx="4">
                  <c:v>171.44</c:v>
                </c:pt>
                <c:pt idx="5">
                  <c:v>169.49</c:v>
                </c:pt>
                <c:pt idx="6">
                  <c:v>163.88</c:v>
                </c:pt>
                <c:pt idx="7">
                  <c:v>167.46</c:v>
                </c:pt>
                <c:pt idx="8">
                  <c:v>162.25</c:v>
                </c:pt>
                <c:pt idx="9">
                  <c:v>170.29</c:v>
                </c:pt>
                <c:pt idx="10">
                  <c:v>151.74</c:v>
                </c:pt>
                <c:pt idx="11">
                  <c:v>162.54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143.46</c:v>
                </c:pt>
                <c:pt idx="1">
                  <c:v>156.34</c:v>
                </c:pt>
                <c:pt idx="2">
                  <c:v>168.34</c:v>
                </c:pt>
                <c:pt idx="3">
                  <c:v>163.53</c:v>
                </c:pt>
                <c:pt idx="4">
                  <c:v>180.23</c:v>
                </c:pt>
                <c:pt idx="5">
                  <c:v>172.37</c:v>
                </c:pt>
                <c:pt idx="6">
                  <c:v>175.79</c:v>
                </c:pt>
                <c:pt idx="7">
                  <c:v>169.83</c:v>
                </c:pt>
                <c:pt idx="8">
                  <c:v>167.38</c:v>
                </c:pt>
                <c:pt idx="9">
                  <c:v>169.59</c:v>
                </c:pt>
                <c:pt idx="10">
                  <c:v>151.56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84160"/>
        <c:axId val="377768768"/>
      </c:lineChart>
      <c:catAx>
        <c:axId val="3746841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768768"/>
        <c:crosses val="autoZero"/>
        <c:auto val="1"/>
        <c:lblAlgn val="ctr"/>
        <c:lblOffset val="100"/>
        <c:noMultiLvlLbl val="0"/>
      </c:catAx>
      <c:valAx>
        <c:axId val="377768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684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63.63</c:v>
                </c:pt>
                <c:pt idx="1">
                  <c:v>62.11</c:v>
                </c:pt>
                <c:pt idx="2">
                  <c:v>63.28</c:v>
                </c:pt>
                <c:pt idx="3">
                  <c:v>64.650000000000006</c:v>
                </c:pt>
                <c:pt idx="4">
                  <c:v>68.28</c:v>
                </c:pt>
                <c:pt idx="5">
                  <c:v>65.34</c:v>
                </c:pt>
                <c:pt idx="6">
                  <c:v>69.27</c:v>
                </c:pt>
                <c:pt idx="7">
                  <c:v>71.010000000000005</c:v>
                </c:pt>
                <c:pt idx="8">
                  <c:v>68.36</c:v>
                </c:pt>
                <c:pt idx="9">
                  <c:v>69.510000000000005</c:v>
                </c:pt>
                <c:pt idx="10">
                  <c:v>63.44</c:v>
                </c:pt>
                <c:pt idx="11">
                  <c:v>60.02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67</c:v>
                </c:pt>
                <c:pt idx="1">
                  <c:v>64.09</c:v>
                </c:pt>
                <c:pt idx="2">
                  <c:v>62.03</c:v>
                </c:pt>
                <c:pt idx="3">
                  <c:v>46.18</c:v>
                </c:pt>
                <c:pt idx="4">
                  <c:v>48.42</c:v>
                </c:pt>
                <c:pt idx="5">
                  <c:v>57.22</c:v>
                </c:pt>
                <c:pt idx="6">
                  <c:v>58.74</c:v>
                </c:pt>
                <c:pt idx="7">
                  <c:v>60.72</c:v>
                </c:pt>
                <c:pt idx="8">
                  <c:v>58.34</c:v>
                </c:pt>
                <c:pt idx="9">
                  <c:v>54.76</c:v>
                </c:pt>
                <c:pt idx="10">
                  <c:v>48.69</c:v>
                </c:pt>
                <c:pt idx="11">
                  <c:v>54.84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58.69</c:v>
                </c:pt>
                <c:pt idx="1">
                  <c:v>56.87</c:v>
                </c:pt>
                <c:pt idx="2">
                  <c:v>69.86</c:v>
                </c:pt>
                <c:pt idx="3">
                  <c:v>61.55</c:v>
                </c:pt>
                <c:pt idx="4">
                  <c:v>63.04</c:v>
                </c:pt>
                <c:pt idx="5">
                  <c:v>67.19</c:v>
                </c:pt>
                <c:pt idx="6">
                  <c:v>68.98</c:v>
                </c:pt>
                <c:pt idx="7">
                  <c:v>69.38</c:v>
                </c:pt>
                <c:pt idx="8">
                  <c:v>66.760000000000005</c:v>
                </c:pt>
                <c:pt idx="9">
                  <c:v>67.989999999999995</c:v>
                </c:pt>
                <c:pt idx="10">
                  <c:v>67.61</c:v>
                </c:pt>
                <c:pt idx="11">
                  <c:v>80.84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67.08</c:v>
                </c:pt>
                <c:pt idx="1">
                  <c:v>74.83</c:v>
                </c:pt>
                <c:pt idx="2">
                  <c:v>75.98</c:v>
                </c:pt>
                <c:pt idx="3">
                  <c:v>71.89</c:v>
                </c:pt>
                <c:pt idx="4">
                  <c:v>78.73</c:v>
                </c:pt>
                <c:pt idx="5">
                  <c:v>72.61</c:v>
                </c:pt>
                <c:pt idx="6">
                  <c:v>79.19</c:v>
                </c:pt>
                <c:pt idx="7">
                  <c:v>79.08</c:v>
                </c:pt>
                <c:pt idx="8">
                  <c:v>76.3</c:v>
                </c:pt>
                <c:pt idx="9">
                  <c:v>77.98</c:v>
                </c:pt>
                <c:pt idx="10">
                  <c:v>75.58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07712"/>
        <c:axId val="377771072"/>
      </c:lineChart>
      <c:catAx>
        <c:axId val="374707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771072"/>
        <c:crosses val="autoZero"/>
        <c:auto val="1"/>
        <c:lblAlgn val="ctr"/>
        <c:lblOffset val="100"/>
        <c:noMultiLvlLbl val="0"/>
      </c:catAx>
      <c:valAx>
        <c:axId val="37777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707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24.19</c:v>
                </c:pt>
                <c:pt idx="1">
                  <c:v>22.61</c:v>
                </c:pt>
                <c:pt idx="2">
                  <c:v>25.98</c:v>
                </c:pt>
                <c:pt idx="3">
                  <c:v>29.16</c:v>
                </c:pt>
                <c:pt idx="4">
                  <c:v>32.520000000000003</c:v>
                </c:pt>
                <c:pt idx="5">
                  <c:v>32.68</c:v>
                </c:pt>
                <c:pt idx="6">
                  <c:v>36.35</c:v>
                </c:pt>
                <c:pt idx="7">
                  <c:v>32.549999999999997</c:v>
                </c:pt>
                <c:pt idx="8">
                  <c:v>31.64</c:v>
                </c:pt>
                <c:pt idx="9">
                  <c:v>28.27</c:v>
                </c:pt>
                <c:pt idx="10">
                  <c:v>23.09</c:v>
                </c:pt>
                <c:pt idx="11">
                  <c:v>24.77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24.05</c:v>
                </c:pt>
                <c:pt idx="1">
                  <c:v>26.67</c:v>
                </c:pt>
                <c:pt idx="2">
                  <c:v>27.23</c:v>
                </c:pt>
                <c:pt idx="3">
                  <c:v>24.19</c:v>
                </c:pt>
                <c:pt idx="4">
                  <c:v>26.38</c:v>
                </c:pt>
                <c:pt idx="5">
                  <c:v>37.229999999999997</c:v>
                </c:pt>
                <c:pt idx="6">
                  <c:v>38.4</c:v>
                </c:pt>
                <c:pt idx="7">
                  <c:v>35.94</c:v>
                </c:pt>
                <c:pt idx="8">
                  <c:v>31.75</c:v>
                </c:pt>
                <c:pt idx="9">
                  <c:v>27.34</c:v>
                </c:pt>
                <c:pt idx="10">
                  <c:v>22.23</c:v>
                </c:pt>
                <c:pt idx="11">
                  <c:v>23.38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26.3</c:v>
                </c:pt>
                <c:pt idx="1">
                  <c:v>26.22</c:v>
                </c:pt>
                <c:pt idx="2">
                  <c:v>34.18</c:v>
                </c:pt>
                <c:pt idx="3">
                  <c:v>31.62</c:v>
                </c:pt>
                <c:pt idx="4">
                  <c:v>38.67</c:v>
                </c:pt>
                <c:pt idx="5">
                  <c:v>36.159999999999997</c:v>
                </c:pt>
                <c:pt idx="6">
                  <c:v>33.590000000000003</c:v>
                </c:pt>
                <c:pt idx="7">
                  <c:v>35.840000000000003</c:v>
                </c:pt>
                <c:pt idx="8">
                  <c:v>36.61</c:v>
                </c:pt>
                <c:pt idx="9">
                  <c:v>35.700000000000003</c:v>
                </c:pt>
                <c:pt idx="10">
                  <c:v>31.19</c:v>
                </c:pt>
                <c:pt idx="11">
                  <c:v>32.42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28.35</c:v>
                </c:pt>
                <c:pt idx="1">
                  <c:v>30.97</c:v>
                </c:pt>
                <c:pt idx="2">
                  <c:v>36.43</c:v>
                </c:pt>
                <c:pt idx="3">
                  <c:v>36.99</c:v>
                </c:pt>
                <c:pt idx="4">
                  <c:v>42.12</c:v>
                </c:pt>
                <c:pt idx="5">
                  <c:v>40.11</c:v>
                </c:pt>
                <c:pt idx="6">
                  <c:v>40.729999999999997</c:v>
                </c:pt>
                <c:pt idx="7">
                  <c:v>37.869999999999997</c:v>
                </c:pt>
                <c:pt idx="8">
                  <c:v>35.200000000000003</c:v>
                </c:pt>
                <c:pt idx="9">
                  <c:v>34.29</c:v>
                </c:pt>
                <c:pt idx="10">
                  <c:v>27.95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82624"/>
        <c:axId val="377773376"/>
      </c:lineChart>
      <c:catAx>
        <c:axId val="3746826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7773376"/>
        <c:crosses val="autoZero"/>
        <c:auto val="1"/>
        <c:lblAlgn val="ctr"/>
        <c:lblOffset val="100"/>
        <c:noMultiLvlLbl val="0"/>
      </c:catAx>
      <c:valAx>
        <c:axId val="37777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682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5.16</c:v>
                </c:pt>
                <c:pt idx="1">
                  <c:v>5.67</c:v>
                </c:pt>
                <c:pt idx="2">
                  <c:v>6.87</c:v>
                </c:pt>
                <c:pt idx="3">
                  <c:v>7.16</c:v>
                </c:pt>
                <c:pt idx="4">
                  <c:v>7.4</c:v>
                </c:pt>
                <c:pt idx="5">
                  <c:v>7.51</c:v>
                </c:pt>
                <c:pt idx="6">
                  <c:v>6.68</c:v>
                </c:pt>
                <c:pt idx="7">
                  <c:v>7.11</c:v>
                </c:pt>
                <c:pt idx="8">
                  <c:v>6.92</c:v>
                </c:pt>
                <c:pt idx="9">
                  <c:v>7.24</c:v>
                </c:pt>
                <c:pt idx="10">
                  <c:v>5.4</c:v>
                </c:pt>
                <c:pt idx="11">
                  <c:v>5.29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5.59</c:v>
                </c:pt>
                <c:pt idx="1">
                  <c:v>5.96</c:v>
                </c:pt>
                <c:pt idx="2">
                  <c:v>8.07</c:v>
                </c:pt>
                <c:pt idx="3">
                  <c:v>4.76</c:v>
                </c:pt>
                <c:pt idx="4">
                  <c:v>5.88</c:v>
                </c:pt>
                <c:pt idx="5">
                  <c:v>7.7</c:v>
                </c:pt>
                <c:pt idx="6">
                  <c:v>7.94</c:v>
                </c:pt>
                <c:pt idx="7">
                  <c:v>7.94</c:v>
                </c:pt>
                <c:pt idx="8">
                  <c:v>7.19</c:v>
                </c:pt>
                <c:pt idx="9">
                  <c:v>6.68</c:v>
                </c:pt>
                <c:pt idx="10">
                  <c:v>4.3</c:v>
                </c:pt>
                <c:pt idx="11">
                  <c:v>4.76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5.77</c:v>
                </c:pt>
                <c:pt idx="1">
                  <c:v>6.55</c:v>
                </c:pt>
                <c:pt idx="2">
                  <c:v>8.98</c:v>
                </c:pt>
                <c:pt idx="3">
                  <c:v>8.1999999999999993</c:v>
                </c:pt>
                <c:pt idx="4">
                  <c:v>8.34</c:v>
                </c:pt>
                <c:pt idx="5">
                  <c:v>9.49</c:v>
                </c:pt>
                <c:pt idx="6">
                  <c:v>8.9</c:v>
                </c:pt>
                <c:pt idx="7">
                  <c:v>9.17</c:v>
                </c:pt>
                <c:pt idx="8">
                  <c:v>8.02</c:v>
                </c:pt>
                <c:pt idx="9">
                  <c:v>8.8699999999999992</c:v>
                </c:pt>
                <c:pt idx="10">
                  <c:v>7.75</c:v>
                </c:pt>
                <c:pt idx="11">
                  <c:v>7.38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6.41</c:v>
                </c:pt>
                <c:pt idx="1">
                  <c:v>7.46</c:v>
                </c:pt>
                <c:pt idx="2">
                  <c:v>10.58</c:v>
                </c:pt>
                <c:pt idx="3">
                  <c:v>11.09</c:v>
                </c:pt>
                <c:pt idx="4">
                  <c:v>12.4</c:v>
                </c:pt>
                <c:pt idx="5">
                  <c:v>11.89</c:v>
                </c:pt>
                <c:pt idx="6">
                  <c:v>9.75</c:v>
                </c:pt>
                <c:pt idx="7">
                  <c:v>9.11</c:v>
                </c:pt>
                <c:pt idx="8">
                  <c:v>9.49</c:v>
                </c:pt>
                <c:pt idx="9">
                  <c:v>10.72</c:v>
                </c:pt>
                <c:pt idx="10">
                  <c:v>8.77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06176"/>
        <c:axId val="378054336"/>
      </c:lineChart>
      <c:catAx>
        <c:axId val="3747061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8054336"/>
        <c:crosses val="autoZero"/>
        <c:auto val="1"/>
        <c:lblAlgn val="ctr"/>
        <c:lblOffset val="100"/>
        <c:noMultiLvlLbl val="0"/>
      </c:catAx>
      <c:valAx>
        <c:axId val="378054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70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0.16</c:v>
                </c:pt>
                <c:pt idx="1">
                  <c:v>0.24</c:v>
                </c:pt>
                <c:pt idx="2">
                  <c:v>0.32</c:v>
                </c:pt>
                <c:pt idx="3">
                  <c:v>0.53</c:v>
                </c:pt>
                <c:pt idx="4">
                  <c:v>0.43</c:v>
                </c:pt>
                <c:pt idx="5">
                  <c:v>0.43</c:v>
                </c:pt>
                <c:pt idx="6">
                  <c:v>0.32</c:v>
                </c:pt>
                <c:pt idx="7">
                  <c:v>0.28999999999999998</c:v>
                </c:pt>
                <c:pt idx="8">
                  <c:v>0.4</c:v>
                </c:pt>
                <c:pt idx="9">
                  <c:v>0.27</c:v>
                </c:pt>
                <c:pt idx="10">
                  <c:v>0.27</c:v>
                </c:pt>
                <c:pt idx="11">
                  <c:v>0.24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0.27</c:v>
                </c:pt>
                <c:pt idx="1">
                  <c:v>0.24</c:v>
                </c:pt>
                <c:pt idx="2">
                  <c:v>0.24</c:v>
                </c:pt>
                <c:pt idx="3">
                  <c:v>0.37</c:v>
                </c:pt>
                <c:pt idx="4">
                  <c:v>0.13</c:v>
                </c:pt>
                <c:pt idx="5">
                  <c:v>0.32</c:v>
                </c:pt>
                <c:pt idx="6">
                  <c:v>0.28999999999999998</c:v>
                </c:pt>
                <c:pt idx="7">
                  <c:v>0.21</c:v>
                </c:pt>
                <c:pt idx="8">
                  <c:v>0.27</c:v>
                </c:pt>
                <c:pt idx="9">
                  <c:v>0.24</c:v>
                </c:pt>
                <c:pt idx="10">
                  <c:v>0.27</c:v>
                </c:pt>
                <c:pt idx="11">
                  <c:v>0.24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0.16</c:v>
                </c:pt>
                <c:pt idx="1">
                  <c:v>0.19</c:v>
                </c:pt>
                <c:pt idx="2">
                  <c:v>0.35</c:v>
                </c:pt>
                <c:pt idx="3">
                  <c:v>0.21</c:v>
                </c:pt>
                <c:pt idx="4">
                  <c:v>0.13</c:v>
                </c:pt>
                <c:pt idx="5">
                  <c:v>0.35</c:v>
                </c:pt>
                <c:pt idx="6">
                  <c:v>0.11</c:v>
                </c:pt>
                <c:pt idx="7">
                  <c:v>0.16</c:v>
                </c:pt>
                <c:pt idx="8">
                  <c:v>0.27</c:v>
                </c:pt>
                <c:pt idx="9">
                  <c:v>0.37</c:v>
                </c:pt>
                <c:pt idx="10">
                  <c:v>0.21</c:v>
                </c:pt>
                <c:pt idx="11">
                  <c:v>0.08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0.19</c:v>
                </c:pt>
                <c:pt idx="1">
                  <c:v>0.16</c:v>
                </c:pt>
                <c:pt idx="2">
                  <c:v>0.45</c:v>
                </c:pt>
                <c:pt idx="3">
                  <c:v>0.53</c:v>
                </c:pt>
                <c:pt idx="4">
                  <c:v>0.51</c:v>
                </c:pt>
                <c:pt idx="5">
                  <c:v>0.28999999999999998</c:v>
                </c:pt>
                <c:pt idx="6">
                  <c:v>0.32</c:v>
                </c:pt>
                <c:pt idx="7">
                  <c:v>0.35</c:v>
                </c:pt>
                <c:pt idx="8">
                  <c:v>0.27</c:v>
                </c:pt>
                <c:pt idx="9">
                  <c:v>0.21</c:v>
                </c:pt>
                <c:pt idx="10">
                  <c:v>0.28999999999999998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07200"/>
        <c:axId val="378056640"/>
      </c:lineChart>
      <c:catAx>
        <c:axId val="3747072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8056640"/>
        <c:crosses val="autoZero"/>
        <c:auto val="1"/>
        <c:lblAlgn val="ctr"/>
        <c:lblOffset val="100"/>
        <c:noMultiLvlLbl val="0"/>
      </c:catAx>
      <c:valAx>
        <c:axId val="37805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707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0.15293264254145145</c:v>
                </c:pt>
                <c:pt idx="1">
                  <c:v>0.39852718177387447</c:v>
                </c:pt>
                <c:pt idx="2">
                  <c:v>0.18644468225294289</c:v>
                </c:pt>
                <c:pt idx="3">
                  <c:v>0.11119200100101238</c:v>
                </c:pt>
                <c:pt idx="4">
                  <c:v>0.12058174219905972</c:v>
                </c:pt>
                <c:pt idx="5">
                  <c:v>1.7081086378443935E-2</c:v>
                </c:pt>
                <c:pt idx="6">
                  <c:v>1.3240663853215184E-2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7179648"/>
        <c:axId val="372401280"/>
      </c:barChart>
      <c:catAx>
        <c:axId val="25717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2401280"/>
        <c:crosses val="autoZero"/>
        <c:auto val="1"/>
        <c:lblAlgn val="ctr"/>
        <c:lblOffset val="100"/>
        <c:noMultiLvlLbl val="0"/>
      </c:catAx>
      <c:valAx>
        <c:axId val="3724012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1796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14.38</c:v>
                </c:pt>
                <c:pt idx="1">
                  <c:v>13.47</c:v>
                </c:pt>
                <c:pt idx="2">
                  <c:v>15.85</c:v>
                </c:pt>
                <c:pt idx="3">
                  <c:v>17.53</c:v>
                </c:pt>
                <c:pt idx="4">
                  <c:v>21.14</c:v>
                </c:pt>
                <c:pt idx="5">
                  <c:v>21.59</c:v>
                </c:pt>
                <c:pt idx="6">
                  <c:v>22.1</c:v>
                </c:pt>
                <c:pt idx="7">
                  <c:v>21.41</c:v>
                </c:pt>
                <c:pt idx="8">
                  <c:v>22.56</c:v>
                </c:pt>
                <c:pt idx="9">
                  <c:v>22.69</c:v>
                </c:pt>
                <c:pt idx="10">
                  <c:v>18.36</c:v>
                </c:pt>
                <c:pt idx="11">
                  <c:v>18.36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16.03</c:v>
                </c:pt>
                <c:pt idx="1">
                  <c:v>18.97</c:v>
                </c:pt>
                <c:pt idx="2">
                  <c:v>21.25</c:v>
                </c:pt>
                <c:pt idx="3">
                  <c:v>17.18</c:v>
                </c:pt>
                <c:pt idx="4">
                  <c:v>17.5</c:v>
                </c:pt>
                <c:pt idx="5">
                  <c:v>21.01</c:v>
                </c:pt>
                <c:pt idx="6">
                  <c:v>19.46</c:v>
                </c:pt>
                <c:pt idx="7">
                  <c:v>21.03</c:v>
                </c:pt>
                <c:pt idx="8">
                  <c:v>19.75</c:v>
                </c:pt>
                <c:pt idx="9">
                  <c:v>18.489999999999998</c:v>
                </c:pt>
                <c:pt idx="10">
                  <c:v>13.98</c:v>
                </c:pt>
                <c:pt idx="11">
                  <c:v>15.93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16.54</c:v>
                </c:pt>
                <c:pt idx="1">
                  <c:v>17</c:v>
                </c:pt>
                <c:pt idx="2">
                  <c:v>19.829999999999998</c:v>
                </c:pt>
                <c:pt idx="3">
                  <c:v>20.18</c:v>
                </c:pt>
                <c:pt idx="4">
                  <c:v>24.13</c:v>
                </c:pt>
                <c:pt idx="5">
                  <c:v>23.89</c:v>
                </c:pt>
                <c:pt idx="6">
                  <c:v>20.93</c:v>
                </c:pt>
                <c:pt idx="7">
                  <c:v>22.85</c:v>
                </c:pt>
                <c:pt idx="8">
                  <c:v>20.98</c:v>
                </c:pt>
                <c:pt idx="9">
                  <c:v>20.420000000000002</c:v>
                </c:pt>
                <c:pt idx="10">
                  <c:v>17.420000000000002</c:v>
                </c:pt>
                <c:pt idx="11">
                  <c:v>17.66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13.95</c:v>
                </c:pt>
                <c:pt idx="1">
                  <c:v>13.5</c:v>
                </c:pt>
                <c:pt idx="2">
                  <c:v>17.05</c:v>
                </c:pt>
                <c:pt idx="3">
                  <c:v>18.52</c:v>
                </c:pt>
                <c:pt idx="4">
                  <c:v>20.47</c:v>
                </c:pt>
                <c:pt idx="5">
                  <c:v>21.91</c:v>
                </c:pt>
                <c:pt idx="6">
                  <c:v>20.12</c:v>
                </c:pt>
                <c:pt idx="7">
                  <c:v>19.46</c:v>
                </c:pt>
                <c:pt idx="8">
                  <c:v>18.63</c:v>
                </c:pt>
                <c:pt idx="9">
                  <c:v>18.2</c:v>
                </c:pt>
                <c:pt idx="10">
                  <c:v>16.09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08736"/>
        <c:axId val="378058944"/>
      </c:lineChart>
      <c:catAx>
        <c:axId val="3747087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8058944"/>
        <c:crosses val="autoZero"/>
        <c:auto val="1"/>
        <c:lblAlgn val="ctr"/>
        <c:lblOffset val="100"/>
        <c:noMultiLvlLbl val="0"/>
      </c:catAx>
      <c:valAx>
        <c:axId val="37805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708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1.76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1.36</c:v>
                </c:pt>
                <c:pt idx="4">
                  <c:v>1.6</c:v>
                </c:pt>
                <c:pt idx="5">
                  <c:v>1.2</c:v>
                </c:pt>
                <c:pt idx="6">
                  <c:v>2.0299999999999998</c:v>
                </c:pt>
                <c:pt idx="7">
                  <c:v>1.84</c:v>
                </c:pt>
                <c:pt idx="8">
                  <c:v>1.74</c:v>
                </c:pt>
                <c:pt idx="9">
                  <c:v>1.87</c:v>
                </c:pt>
                <c:pt idx="10">
                  <c:v>1.5</c:v>
                </c:pt>
                <c:pt idx="11">
                  <c:v>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1.47</c:v>
                </c:pt>
                <c:pt idx="1">
                  <c:v>2.0299999999999998</c:v>
                </c:pt>
                <c:pt idx="2">
                  <c:v>1.52</c:v>
                </c:pt>
                <c:pt idx="3">
                  <c:v>1.47</c:v>
                </c:pt>
                <c:pt idx="4">
                  <c:v>1.66</c:v>
                </c:pt>
                <c:pt idx="5">
                  <c:v>1.95</c:v>
                </c:pt>
                <c:pt idx="6">
                  <c:v>1.55</c:v>
                </c:pt>
                <c:pt idx="7">
                  <c:v>1.66</c:v>
                </c:pt>
                <c:pt idx="8">
                  <c:v>1.68</c:v>
                </c:pt>
                <c:pt idx="9">
                  <c:v>1.63</c:v>
                </c:pt>
                <c:pt idx="10">
                  <c:v>1.02</c:v>
                </c:pt>
                <c:pt idx="11">
                  <c:v>1.63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1.39</c:v>
                </c:pt>
                <c:pt idx="1">
                  <c:v>1.5</c:v>
                </c:pt>
                <c:pt idx="2">
                  <c:v>1.52</c:v>
                </c:pt>
                <c:pt idx="3">
                  <c:v>1.68</c:v>
                </c:pt>
                <c:pt idx="4">
                  <c:v>1.63</c:v>
                </c:pt>
                <c:pt idx="5">
                  <c:v>1.36</c:v>
                </c:pt>
                <c:pt idx="6">
                  <c:v>1.1499999999999999</c:v>
                </c:pt>
                <c:pt idx="7">
                  <c:v>1.34</c:v>
                </c:pt>
                <c:pt idx="8">
                  <c:v>1.23</c:v>
                </c:pt>
                <c:pt idx="9">
                  <c:v>1.47</c:v>
                </c:pt>
                <c:pt idx="10">
                  <c:v>1.9</c:v>
                </c:pt>
                <c:pt idx="11">
                  <c:v>2.16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2.35</c:v>
                </c:pt>
                <c:pt idx="1">
                  <c:v>1.42</c:v>
                </c:pt>
                <c:pt idx="2">
                  <c:v>1.47</c:v>
                </c:pt>
                <c:pt idx="3">
                  <c:v>1.79</c:v>
                </c:pt>
                <c:pt idx="4">
                  <c:v>2.19</c:v>
                </c:pt>
                <c:pt idx="5">
                  <c:v>2.19</c:v>
                </c:pt>
                <c:pt idx="6">
                  <c:v>2.27</c:v>
                </c:pt>
                <c:pt idx="7">
                  <c:v>2</c:v>
                </c:pt>
                <c:pt idx="8">
                  <c:v>2.2400000000000002</c:v>
                </c:pt>
                <c:pt idx="9">
                  <c:v>2</c:v>
                </c:pt>
                <c:pt idx="10">
                  <c:v>2.0299999999999998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83712"/>
        <c:axId val="378479168"/>
      </c:lineChart>
      <c:catAx>
        <c:axId val="375283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8479168"/>
        <c:crosses val="autoZero"/>
        <c:auto val="1"/>
        <c:lblAlgn val="ctr"/>
        <c:lblOffset val="100"/>
        <c:noMultiLvlLbl val="0"/>
      </c:catAx>
      <c:valAx>
        <c:axId val="37847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283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36.770000000000003</c:v>
                </c:pt>
                <c:pt idx="1">
                  <c:v>38.06</c:v>
                </c:pt>
                <c:pt idx="2">
                  <c:v>37.119999999999997</c:v>
                </c:pt>
                <c:pt idx="3">
                  <c:v>36</c:v>
                </c:pt>
                <c:pt idx="4">
                  <c:v>43.59</c:v>
                </c:pt>
                <c:pt idx="5">
                  <c:v>42.04</c:v>
                </c:pt>
                <c:pt idx="6">
                  <c:v>42.36</c:v>
                </c:pt>
                <c:pt idx="7">
                  <c:v>41.05</c:v>
                </c:pt>
                <c:pt idx="8">
                  <c:v>39.42</c:v>
                </c:pt>
                <c:pt idx="9">
                  <c:v>43.13</c:v>
                </c:pt>
                <c:pt idx="10">
                  <c:v>28.62</c:v>
                </c:pt>
                <c:pt idx="11">
                  <c:v>28.38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34.9</c:v>
                </c:pt>
                <c:pt idx="1">
                  <c:v>34.82</c:v>
                </c:pt>
                <c:pt idx="2">
                  <c:v>31.24</c:v>
                </c:pt>
                <c:pt idx="3">
                  <c:v>31.43</c:v>
                </c:pt>
                <c:pt idx="4">
                  <c:v>33.65</c:v>
                </c:pt>
                <c:pt idx="5">
                  <c:v>38.64</c:v>
                </c:pt>
                <c:pt idx="6">
                  <c:v>40.11</c:v>
                </c:pt>
                <c:pt idx="7">
                  <c:v>41.21</c:v>
                </c:pt>
                <c:pt idx="8">
                  <c:v>37.9</c:v>
                </c:pt>
                <c:pt idx="9">
                  <c:v>38.94</c:v>
                </c:pt>
                <c:pt idx="10">
                  <c:v>35.520000000000003</c:v>
                </c:pt>
                <c:pt idx="11">
                  <c:v>42.14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38.590000000000003</c:v>
                </c:pt>
                <c:pt idx="1">
                  <c:v>38.03</c:v>
                </c:pt>
                <c:pt idx="2">
                  <c:v>43.05</c:v>
                </c:pt>
                <c:pt idx="3">
                  <c:v>36.770000000000003</c:v>
                </c:pt>
                <c:pt idx="4">
                  <c:v>35.49</c:v>
                </c:pt>
                <c:pt idx="5">
                  <c:v>31.05</c:v>
                </c:pt>
                <c:pt idx="6">
                  <c:v>30.23</c:v>
                </c:pt>
                <c:pt idx="7">
                  <c:v>28.73</c:v>
                </c:pt>
                <c:pt idx="8">
                  <c:v>28.38</c:v>
                </c:pt>
                <c:pt idx="9">
                  <c:v>35.46</c:v>
                </c:pt>
                <c:pt idx="10">
                  <c:v>25.66</c:v>
                </c:pt>
                <c:pt idx="11">
                  <c:v>21.99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25.12</c:v>
                </c:pt>
                <c:pt idx="1">
                  <c:v>28.01</c:v>
                </c:pt>
                <c:pt idx="2">
                  <c:v>26.38</c:v>
                </c:pt>
                <c:pt idx="3">
                  <c:v>22.72</c:v>
                </c:pt>
                <c:pt idx="4">
                  <c:v>23.81</c:v>
                </c:pt>
                <c:pt idx="5">
                  <c:v>23.36</c:v>
                </c:pt>
                <c:pt idx="6">
                  <c:v>23.41</c:v>
                </c:pt>
                <c:pt idx="7">
                  <c:v>21.97</c:v>
                </c:pt>
                <c:pt idx="8">
                  <c:v>25.25</c:v>
                </c:pt>
                <c:pt idx="9">
                  <c:v>26.19</c:v>
                </c:pt>
                <c:pt idx="10">
                  <c:v>20.85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45120"/>
        <c:axId val="378481472"/>
      </c:lineChart>
      <c:catAx>
        <c:axId val="37504512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8481472"/>
        <c:crosses val="autoZero"/>
        <c:auto val="1"/>
        <c:lblAlgn val="ctr"/>
        <c:lblOffset val="100"/>
        <c:noMultiLvlLbl val="0"/>
      </c:catAx>
      <c:valAx>
        <c:axId val="37848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045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2.2468999999999999E-2</c:v>
                </c:pt>
                <c:pt idx="1">
                  <c:v>3.3966999999999997E-2</c:v>
                </c:pt>
                <c:pt idx="2">
                  <c:v>8.9520000000000002E-2</c:v>
                </c:pt>
                <c:pt idx="3">
                  <c:v>8.9684E-2</c:v>
                </c:pt>
                <c:pt idx="4">
                  <c:v>0.27105299999999999</c:v>
                </c:pt>
                <c:pt idx="5">
                  <c:v>0.34384700000000001</c:v>
                </c:pt>
                <c:pt idx="6">
                  <c:v>0.14945999999999993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9.1716001436907599E-2</c:v>
                </c:pt>
                <c:pt idx="1">
                  <c:v>6.5559969677855504E-2</c:v>
                </c:pt>
                <c:pt idx="2">
                  <c:v>0.13862551868687012</c:v>
                </c:pt>
                <c:pt idx="3">
                  <c:v>2.8614402452925718E-2</c:v>
                </c:pt>
                <c:pt idx="4">
                  <c:v>0.25898279388013135</c:v>
                </c:pt>
                <c:pt idx="5">
                  <c:v>0.4165013138653097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5043584"/>
        <c:axId val="378484352"/>
      </c:barChart>
      <c:catAx>
        <c:axId val="375043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8484352"/>
        <c:crosses val="autoZero"/>
        <c:auto val="1"/>
        <c:lblAlgn val="ctr"/>
        <c:lblOffset val="100"/>
        <c:noMultiLvlLbl val="0"/>
      </c:catAx>
      <c:valAx>
        <c:axId val="37848435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50435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0.93710003139838249</c:v>
                </c:pt>
                <c:pt idx="1">
                  <c:v>0.85320687685799268</c:v>
                </c:pt>
                <c:pt idx="2">
                  <c:v>0.71288409448901535</c:v>
                </c:pt>
                <c:pt idx="3">
                  <c:v>0.67793218474143568</c:v>
                </c:pt>
                <c:pt idx="4">
                  <c:v>6.6187615393428725E-2</c:v>
                </c:pt>
                <c:pt idx="5">
                  <c:v>0.10862790817678601</c:v>
                </c:pt>
                <c:pt idx="6">
                  <c:v>0.68764031972124529</c:v>
                </c:pt>
                <c:pt idx="7">
                  <c:v>0.92556484290750773</c:v>
                </c:pt>
                <c:pt idx="8">
                  <c:v>0.42428660513516608</c:v>
                </c:pt>
                <c:pt idx="9">
                  <c:v>0.40018769060960968</c:v>
                </c:pt>
                <c:pt idx="10">
                  <c:v>0.90989976131981654</c:v>
                </c:pt>
                <c:pt idx="11">
                  <c:v>0.56479305492268039</c:v>
                </c:pt>
                <c:pt idx="12">
                  <c:v>0.4168611937857441</c:v>
                </c:pt>
                <c:pt idx="13">
                  <c:v>0.24492837407980436</c:v>
                </c:pt>
                <c:pt idx="14">
                  <c:v>0.15627211115202327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1333504"/>
        <c:axId val="378486080"/>
      </c:barChart>
      <c:catAx>
        <c:axId val="38133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8486080"/>
        <c:crosses val="autoZero"/>
        <c:auto val="1"/>
        <c:lblAlgn val="ctr"/>
        <c:lblOffset val="100"/>
        <c:noMultiLvlLbl val="0"/>
      </c:catAx>
      <c:valAx>
        <c:axId val="3784860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133350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0.14841782016957789</c:v>
                </c:pt>
                <c:pt idx="1">
                  <c:v>6.5506506617302243E-2</c:v>
                </c:pt>
                <c:pt idx="2">
                  <c:v>0.54199130240892157</c:v>
                </c:pt>
                <c:pt idx="3">
                  <c:v>5.3263521610032866E-2</c:v>
                </c:pt>
                <c:pt idx="4">
                  <c:v>2.8740656613051307E-3</c:v>
                </c:pt>
                <c:pt idx="5">
                  <c:v>0.17970048760194912</c:v>
                </c:pt>
                <c:pt idx="6">
                  <c:v>8.2462959309112047E-3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337088"/>
        <c:axId val="378782848"/>
      </c:barChart>
      <c:catAx>
        <c:axId val="38133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8782848"/>
        <c:crosses val="autoZero"/>
        <c:auto val="0"/>
        <c:lblAlgn val="ctr"/>
        <c:lblOffset val="100"/>
        <c:noMultiLvlLbl val="0"/>
      </c:catAx>
      <c:valAx>
        <c:axId val="3787828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133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2441868</c:v>
                </c:pt>
                <c:pt idx="1">
                  <c:v>3052907</c:v>
                </c:pt>
                <c:pt idx="2">
                  <c:v>3406465</c:v>
                </c:pt>
                <c:pt idx="3">
                  <c:v>3741869</c:v>
                </c:pt>
                <c:pt idx="4">
                  <c:v>3740346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1238977</c:v>
                </c:pt>
                <c:pt idx="1">
                  <c:v>1518783</c:v>
                </c:pt>
                <c:pt idx="2">
                  <c:v>1694674</c:v>
                </c:pt>
                <c:pt idx="3">
                  <c:v>1852036</c:v>
                </c:pt>
                <c:pt idx="4">
                  <c:v>1840735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1202891</c:v>
                </c:pt>
                <c:pt idx="1">
                  <c:v>1534124</c:v>
                </c:pt>
                <c:pt idx="2">
                  <c:v>1711791</c:v>
                </c:pt>
                <c:pt idx="3">
                  <c:v>1889833</c:v>
                </c:pt>
                <c:pt idx="4">
                  <c:v>1899611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42048"/>
        <c:axId val="378785152"/>
      </c:lineChart>
      <c:catAx>
        <c:axId val="37504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8785152"/>
        <c:crosses val="autoZero"/>
        <c:auto val="1"/>
        <c:lblAlgn val="ctr"/>
        <c:lblOffset val="100"/>
        <c:noMultiLvlLbl val="0"/>
      </c:catAx>
      <c:valAx>
        <c:axId val="378785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5042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424949</c:v>
                </c:pt>
                <c:pt idx="1">
                  <c:v>240572</c:v>
                </c:pt>
                <c:pt idx="2">
                  <c:v>642095</c:v>
                </c:pt>
                <c:pt idx="3">
                  <c:v>132164</c:v>
                </c:pt>
                <c:pt idx="4">
                  <c:v>1604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381027</c:v>
                </c:pt>
                <c:pt idx="1">
                  <c:v>325871</c:v>
                </c:pt>
                <c:pt idx="2">
                  <c:v>27035</c:v>
                </c:pt>
                <c:pt idx="3">
                  <c:v>56519</c:v>
                </c:pt>
                <c:pt idx="4">
                  <c:v>49073</c:v>
                </c:pt>
                <c:pt idx="5">
                  <c:v>39756</c:v>
                </c:pt>
                <c:pt idx="6">
                  <c:v>449862</c:v>
                </c:pt>
                <c:pt idx="7">
                  <c:v>39166</c:v>
                </c:pt>
                <c:pt idx="8">
                  <c:v>43698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0.14176553595658073</c:v>
                </c:pt>
                <c:pt idx="1">
                  <c:v>0.68679511533242876</c:v>
                </c:pt>
                <c:pt idx="2">
                  <c:v>6.101763907734057E-2</c:v>
                </c:pt>
                <c:pt idx="3">
                  <c:v>0.11042170963364993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399576</c:v>
                </c:pt>
                <c:pt idx="1">
                  <c:v>256751</c:v>
                </c:pt>
                <c:pt idx="2">
                  <c:v>30109</c:v>
                </c:pt>
                <c:pt idx="3">
                  <c:v>60187</c:v>
                </c:pt>
                <c:pt idx="4">
                  <c:v>49120</c:v>
                </c:pt>
                <c:pt idx="5">
                  <c:v>36723</c:v>
                </c:pt>
                <c:pt idx="6">
                  <c:v>429474</c:v>
                </c:pt>
                <c:pt idx="7">
                  <c:v>32793</c:v>
                </c:pt>
                <c:pt idx="8">
                  <c:v>44157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466969</c:v>
                </c:pt>
                <c:pt idx="1">
                  <c:v>158909</c:v>
                </c:pt>
                <c:pt idx="2">
                  <c:v>16193</c:v>
                </c:pt>
                <c:pt idx="3">
                  <c:v>36397</c:v>
                </c:pt>
                <c:pt idx="4">
                  <c:v>22629</c:v>
                </c:pt>
                <c:pt idx="5">
                  <c:v>109483</c:v>
                </c:pt>
                <c:pt idx="6">
                  <c:v>388892</c:v>
                </c:pt>
                <c:pt idx="7">
                  <c:v>29024</c:v>
                </c:pt>
                <c:pt idx="8">
                  <c:v>9384</c:v>
                </c:pt>
                <c:pt idx="9">
                  <c:v>15497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283556</c:v>
                </c:pt>
                <c:pt idx="1">
                  <c:v>121626</c:v>
                </c:pt>
                <c:pt idx="2">
                  <c:v>161930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4244</c:v>
                </c:pt>
                <c:pt idx="1">
                  <c:v>1701</c:v>
                </c:pt>
                <c:pt idx="2">
                  <c:v>2543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043072"/>
        <c:axId val="379258560"/>
      </c:barChart>
      <c:catAx>
        <c:axId val="3750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9258560"/>
        <c:crosses val="autoZero"/>
        <c:auto val="1"/>
        <c:lblAlgn val="ctr"/>
        <c:lblOffset val="100"/>
        <c:noMultiLvlLbl val="0"/>
      </c:catAx>
      <c:valAx>
        <c:axId val="379258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043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11456</c:v>
                </c:pt>
                <c:pt idx="1">
                  <c:v>6575</c:v>
                </c:pt>
                <c:pt idx="2">
                  <c:v>4881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27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044096"/>
        <c:axId val="379260288"/>
      </c:barChart>
      <c:catAx>
        <c:axId val="375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9260288"/>
        <c:crosses val="autoZero"/>
        <c:auto val="1"/>
        <c:lblAlgn val="ctr"/>
        <c:lblOffset val="100"/>
        <c:noMultiLvlLbl val="0"/>
      </c:catAx>
      <c:valAx>
        <c:axId val="379260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04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308.87</c:v>
                </c:pt>
                <c:pt idx="1">
                  <c:v>322.36</c:v>
                </c:pt>
                <c:pt idx="2">
                  <c:v>326.13</c:v>
                </c:pt>
                <c:pt idx="3">
                  <c:v>339.61</c:v>
                </c:pt>
                <c:pt idx="4">
                  <c:v>377.58</c:v>
                </c:pt>
                <c:pt idx="5">
                  <c:v>339.18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544448"/>
        <c:axId val="379262016"/>
      </c:barChart>
      <c:catAx>
        <c:axId val="38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9262016"/>
        <c:crosses val="autoZero"/>
        <c:auto val="1"/>
        <c:lblAlgn val="ctr"/>
        <c:lblOffset val="100"/>
        <c:noMultiLvlLbl val="0"/>
      </c:catAx>
      <c:valAx>
        <c:axId val="37926201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544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288.58</c:v>
                </c:pt>
                <c:pt idx="1">
                  <c:v>348.75</c:v>
                </c:pt>
                <c:pt idx="2">
                  <c:v>381.92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34048"/>
        <c:axId val="379263744"/>
      </c:barChart>
      <c:catAx>
        <c:axId val="3816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9263744"/>
        <c:crosses val="autoZero"/>
        <c:auto val="1"/>
        <c:lblAlgn val="ctr"/>
        <c:lblOffset val="100"/>
        <c:noMultiLvlLbl val="0"/>
      </c:catAx>
      <c:valAx>
        <c:axId val="37926374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634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0.17150001243042248</c:v>
                </c:pt>
                <c:pt idx="1">
                  <c:v>4.9099966670298097E-2</c:v>
                </c:pt>
                <c:pt idx="2">
                  <c:v>8.9299952966515259E-2</c:v>
                </c:pt>
                <c:pt idx="3">
                  <c:v>4.7799926387644444E-2</c:v>
                </c:pt>
                <c:pt idx="4">
                  <c:v>2.2000028701138083E-2</c:v>
                </c:pt>
                <c:pt idx="5">
                  <c:v>0.11079993507883414</c:v>
                </c:pt>
                <c:pt idx="6">
                  <c:v>9.049994350726695E-2</c:v>
                </c:pt>
                <c:pt idx="7">
                  <c:v>4.8400022718365639E-2</c:v>
                </c:pt>
                <c:pt idx="8">
                  <c:v>7.459991725178923E-2</c:v>
                </c:pt>
                <c:pt idx="9">
                  <c:v>4.2000073167690034E-2</c:v>
                </c:pt>
                <c:pt idx="10">
                  <c:v>1.4099939384004856E-2</c:v>
                </c:pt>
                <c:pt idx="11">
                  <c:v>0.23990007961534007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78880"/>
        <c:axId val="381937344"/>
      </c:barChart>
      <c:catAx>
        <c:axId val="312378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193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19373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37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2833357</c:v>
                </c:pt>
                <c:pt idx="1">
                  <c:v>2833233</c:v>
                </c:pt>
                <c:pt idx="2">
                  <c:v>2812525</c:v>
                </c:pt>
                <c:pt idx="3">
                  <c:v>2823278</c:v>
                </c:pt>
                <c:pt idx="4">
                  <c:v>2822835</c:v>
                </c:pt>
                <c:pt idx="5">
                  <c:v>2798320</c:v>
                </c:pt>
                <c:pt idx="6">
                  <c:v>2735249</c:v>
                </c:pt>
                <c:pt idx="7">
                  <c:v>2749037</c:v>
                </c:pt>
                <c:pt idx="8">
                  <c:v>2739053</c:v>
                </c:pt>
                <c:pt idx="9">
                  <c:v>2724885</c:v>
                </c:pt>
                <c:pt idx="10">
                  <c:v>2728275</c:v>
                </c:pt>
                <c:pt idx="11">
                  <c:v>2736296</c:v>
                </c:pt>
                <c:pt idx="12">
                  <c:v>2744222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737337</c:v>
                </c:pt>
                <c:pt idx="1">
                  <c:v>736428</c:v>
                </c:pt>
                <c:pt idx="2">
                  <c:v>735066</c:v>
                </c:pt>
                <c:pt idx="3">
                  <c:v>737044</c:v>
                </c:pt>
                <c:pt idx="4">
                  <c:v>739392</c:v>
                </c:pt>
                <c:pt idx="5">
                  <c:v>743497</c:v>
                </c:pt>
                <c:pt idx="6">
                  <c:v>746676</c:v>
                </c:pt>
                <c:pt idx="7">
                  <c:v>756150</c:v>
                </c:pt>
                <c:pt idx="8">
                  <c:v>750804</c:v>
                </c:pt>
                <c:pt idx="9">
                  <c:v>757695</c:v>
                </c:pt>
                <c:pt idx="10">
                  <c:v>754752</c:v>
                </c:pt>
                <c:pt idx="11">
                  <c:v>764515</c:v>
                </c:pt>
                <c:pt idx="12">
                  <c:v>771220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1902365</c:v>
                </c:pt>
                <c:pt idx="1">
                  <c:v>1895840</c:v>
                </c:pt>
                <c:pt idx="2">
                  <c:v>1886711</c:v>
                </c:pt>
                <c:pt idx="3">
                  <c:v>1893576</c:v>
                </c:pt>
                <c:pt idx="4">
                  <c:v>1893006</c:v>
                </c:pt>
                <c:pt idx="5">
                  <c:v>1871042</c:v>
                </c:pt>
                <c:pt idx="6">
                  <c:v>1815282</c:v>
                </c:pt>
                <c:pt idx="7">
                  <c:v>1819459</c:v>
                </c:pt>
                <c:pt idx="8">
                  <c:v>1808113</c:v>
                </c:pt>
                <c:pt idx="9">
                  <c:v>1786658</c:v>
                </c:pt>
                <c:pt idx="10">
                  <c:v>1791124</c:v>
                </c:pt>
                <c:pt idx="11">
                  <c:v>1798618</c:v>
                </c:pt>
                <c:pt idx="12">
                  <c:v>1800707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766555</c:v>
                </c:pt>
                <c:pt idx="1">
                  <c:v>767456</c:v>
                </c:pt>
                <c:pt idx="2">
                  <c:v>733447</c:v>
                </c:pt>
                <c:pt idx="3">
                  <c:v>738002</c:v>
                </c:pt>
                <c:pt idx="4">
                  <c:v>741993</c:v>
                </c:pt>
                <c:pt idx="5">
                  <c:v>756262</c:v>
                </c:pt>
                <c:pt idx="6">
                  <c:v>763265</c:v>
                </c:pt>
                <c:pt idx="7">
                  <c:v>776073</c:v>
                </c:pt>
                <c:pt idx="8">
                  <c:v>775413</c:v>
                </c:pt>
                <c:pt idx="9">
                  <c:v>776781</c:v>
                </c:pt>
                <c:pt idx="10">
                  <c:v>787206</c:v>
                </c:pt>
                <c:pt idx="11">
                  <c:v>789580</c:v>
                </c:pt>
                <c:pt idx="12">
                  <c:v>801962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19968"/>
        <c:axId val="381939648"/>
      </c:lineChart>
      <c:catAx>
        <c:axId val="281619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939648"/>
        <c:crosses val="autoZero"/>
        <c:auto val="1"/>
        <c:lblAlgn val="ctr"/>
        <c:lblOffset val="100"/>
        <c:noMultiLvlLbl val="0"/>
      </c:catAx>
      <c:valAx>
        <c:axId val="38193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19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5082719</c:v>
                </c:pt>
                <c:pt idx="1">
                  <c:v>5086749</c:v>
                </c:pt>
                <c:pt idx="2">
                  <c:v>5039841</c:v>
                </c:pt>
                <c:pt idx="3">
                  <c:v>5111464</c:v>
                </c:pt>
                <c:pt idx="4">
                  <c:v>5159376</c:v>
                </c:pt>
                <c:pt idx="5">
                  <c:v>5200419</c:v>
                </c:pt>
                <c:pt idx="6">
                  <c:v>5284523</c:v>
                </c:pt>
                <c:pt idx="7">
                  <c:v>5383344</c:v>
                </c:pt>
                <c:pt idx="8">
                  <c:v>5378133</c:v>
                </c:pt>
                <c:pt idx="9">
                  <c:v>5390684</c:v>
                </c:pt>
                <c:pt idx="10">
                  <c:v>5355216</c:v>
                </c:pt>
                <c:pt idx="11">
                  <c:v>5409798</c:v>
                </c:pt>
                <c:pt idx="12">
                  <c:v>5400297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1497901</c:v>
                </c:pt>
                <c:pt idx="1">
                  <c:v>1500606</c:v>
                </c:pt>
                <c:pt idx="2">
                  <c:v>1533067</c:v>
                </c:pt>
                <c:pt idx="3">
                  <c:v>1585575</c:v>
                </c:pt>
                <c:pt idx="4">
                  <c:v>1624435</c:v>
                </c:pt>
                <c:pt idx="5">
                  <c:v>1657995</c:v>
                </c:pt>
                <c:pt idx="6">
                  <c:v>1715324</c:v>
                </c:pt>
                <c:pt idx="7">
                  <c:v>1764056</c:v>
                </c:pt>
                <c:pt idx="8">
                  <c:v>1777761</c:v>
                </c:pt>
                <c:pt idx="9">
                  <c:v>1815345</c:v>
                </c:pt>
                <c:pt idx="10">
                  <c:v>1769966</c:v>
                </c:pt>
                <c:pt idx="11">
                  <c:v>1798946</c:v>
                </c:pt>
                <c:pt idx="12">
                  <c:v>1757824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2231301</c:v>
                </c:pt>
                <c:pt idx="1">
                  <c:v>2219939</c:v>
                </c:pt>
                <c:pt idx="2">
                  <c:v>2202285</c:v>
                </c:pt>
                <c:pt idx="3">
                  <c:v>2209266</c:v>
                </c:pt>
                <c:pt idx="4">
                  <c:v>2209071</c:v>
                </c:pt>
                <c:pt idx="5">
                  <c:v>2192106</c:v>
                </c:pt>
                <c:pt idx="6">
                  <c:v>2204259</c:v>
                </c:pt>
                <c:pt idx="7">
                  <c:v>2227193</c:v>
                </c:pt>
                <c:pt idx="8">
                  <c:v>2207588</c:v>
                </c:pt>
                <c:pt idx="9">
                  <c:v>2180998</c:v>
                </c:pt>
                <c:pt idx="10">
                  <c:v>2189437</c:v>
                </c:pt>
                <c:pt idx="11">
                  <c:v>2209330</c:v>
                </c:pt>
                <c:pt idx="12">
                  <c:v>2221177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1010948</c:v>
                </c:pt>
                <c:pt idx="1">
                  <c:v>1016421</c:v>
                </c:pt>
                <c:pt idx="2">
                  <c:v>958439</c:v>
                </c:pt>
                <c:pt idx="3">
                  <c:v>967638</c:v>
                </c:pt>
                <c:pt idx="4">
                  <c:v>977416</c:v>
                </c:pt>
                <c:pt idx="5">
                  <c:v>1004733</c:v>
                </c:pt>
                <c:pt idx="6">
                  <c:v>1019106</c:v>
                </c:pt>
                <c:pt idx="7">
                  <c:v>1044499</c:v>
                </c:pt>
                <c:pt idx="8">
                  <c:v>1045588</c:v>
                </c:pt>
                <c:pt idx="9">
                  <c:v>1044485</c:v>
                </c:pt>
                <c:pt idx="10">
                  <c:v>1048444</c:v>
                </c:pt>
                <c:pt idx="11">
                  <c:v>1055255</c:v>
                </c:pt>
                <c:pt idx="12">
                  <c:v>1075926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87808"/>
        <c:axId val="381941952"/>
      </c:lineChart>
      <c:catAx>
        <c:axId val="375287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941952"/>
        <c:crosses val="autoZero"/>
        <c:auto val="1"/>
        <c:lblAlgn val="ctr"/>
        <c:lblOffset val="100"/>
        <c:noMultiLvlLbl val="0"/>
      </c:catAx>
      <c:valAx>
        <c:axId val="381941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287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132897763749</c:v>
                </c:pt>
                <c:pt idx="1">
                  <c:v>139198366168</c:v>
                </c:pt>
                <c:pt idx="2">
                  <c:v>136219935592</c:v>
                </c:pt>
                <c:pt idx="3">
                  <c:v>139147876610</c:v>
                </c:pt>
                <c:pt idx="4">
                  <c:v>139505616161</c:v>
                </c:pt>
                <c:pt idx="5">
                  <c:v>139864307673</c:v>
                </c:pt>
                <c:pt idx="6">
                  <c:v>139826344490</c:v>
                </c:pt>
                <c:pt idx="7">
                  <c:v>141251558244</c:v>
                </c:pt>
                <c:pt idx="8">
                  <c:v>140934679333</c:v>
                </c:pt>
                <c:pt idx="9">
                  <c:v>140892527367</c:v>
                </c:pt>
                <c:pt idx="10">
                  <c:v>141201515200</c:v>
                </c:pt>
                <c:pt idx="11">
                  <c:v>142512635013</c:v>
                </c:pt>
                <c:pt idx="12">
                  <c:v>144168662568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22289023356</c:v>
                </c:pt>
                <c:pt idx="1">
                  <c:v>22095636367</c:v>
                </c:pt>
                <c:pt idx="2">
                  <c:v>22082419574</c:v>
                </c:pt>
                <c:pt idx="3">
                  <c:v>21999844027</c:v>
                </c:pt>
                <c:pt idx="4">
                  <c:v>22030915461</c:v>
                </c:pt>
                <c:pt idx="5">
                  <c:v>22143095732</c:v>
                </c:pt>
                <c:pt idx="6">
                  <c:v>22170115757</c:v>
                </c:pt>
                <c:pt idx="7">
                  <c:v>22891607753</c:v>
                </c:pt>
                <c:pt idx="8">
                  <c:v>22688815105</c:v>
                </c:pt>
                <c:pt idx="9">
                  <c:v>22800666602</c:v>
                </c:pt>
                <c:pt idx="10">
                  <c:v>22479598368</c:v>
                </c:pt>
                <c:pt idx="11">
                  <c:v>22701752867</c:v>
                </c:pt>
                <c:pt idx="12">
                  <c:v>23509260023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5459109514</c:v>
                </c:pt>
                <c:pt idx="1">
                  <c:v>5557506642</c:v>
                </c:pt>
                <c:pt idx="2">
                  <c:v>5148298015</c:v>
                </c:pt>
                <c:pt idx="3">
                  <c:v>5493197126</c:v>
                </c:pt>
                <c:pt idx="4">
                  <c:v>5428552757</c:v>
                </c:pt>
                <c:pt idx="5">
                  <c:v>5258063459</c:v>
                </c:pt>
                <c:pt idx="6">
                  <c:v>5208114812</c:v>
                </c:pt>
                <c:pt idx="7">
                  <c:v>5229193671</c:v>
                </c:pt>
                <c:pt idx="8">
                  <c:v>4958249236</c:v>
                </c:pt>
                <c:pt idx="9">
                  <c:v>4946078110</c:v>
                </c:pt>
                <c:pt idx="10">
                  <c:v>5010197240</c:v>
                </c:pt>
                <c:pt idx="11">
                  <c:v>6177135829</c:v>
                </c:pt>
                <c:pt idx="12">
                  <c:v>6809704054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7297834145</c:v>
                </c:pt>
                <c:pt idx="1">
                  <c:v>7840210835</c:v>
                </c:pt>
                <c:pt idx="2">
                  <c:v>7210411408</c:v>
                </c:pt>
                <c:pt idx="3">
                  <c:v>7003278149</c:v>
                </c:pt>
                <c:pt idx="4">
                  <c:v>7028935331</c:v>
                </c:pt>
                <c:pt idx="5">
                  <c:v>7221505599</c:v>
                </c:pt>
                <c:pt idx="6">
                  <c:v>6989269535</c:v>
                </c:pt>
                <c:pt idx="7">
                  <c:v>7440894942</c:v>
                </c:pt>
                <c:pt idx="8">
                  <c:v>7481955160</c:v>
                </c:pt>
                <c:pt idx="9">
                  <c:v>7211451868</c:v>
                </c:pt>
                <c:pt idx="10">
                  <c:v>7401723811</c:v>
                </c:pt>
                <c:pt idx="11">
                  <c:v>7351513371</c:v>
                </c:pt>
                <c:pt idx="12">
                  <c:v>7434721977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20864"/>
        <c:axId val="376988224"/>
      </c:lineChart>
      <c:catAx>
        <c:axId val="312420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6988224"/>
        <c:crosses val="autoZero"/>
        <c:auto val="1"/>
        <c:lblAlgn val="ctr"/>
        <c:lblOffset val="100"/>
        <c:noMultiLvlLbl val="0"/>
      </c:catAx>
      <c:valAx>
        <c:axId val="37698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420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26147</c:v>
                </c:pt>
                <c:pt idx="1">
                  <c:v>27365</c:v>
                </c:pt>
                <c:pt idx="2">
                  <c:v>27029</c:v>
                </c:pt>
                <c:pt idx="3">
                  <c:v>27223</c:v>
                </c:pt>
                <c:pt idx="4">
                  <c:v>27039</c:v>
                </c:pt>
                <c:pt idx="5">
                  <c:v>26895</c:v>
                </c:pt>
                <c:pt idx="6">
                  <c:v>26460</c:v>
                </c:pt>
                <c:pt idx="7">
                  <c:v>26239</c:v>
                </c:pt>
                <c:pt idx="8">
                  <c:v>26205</c:v>
                </c:pt>
                <c:pt idx="9">
                  <c:v>26136</c:v>
                </c:pt>
                <c:pt idx="10">
                  <c:v>26367</c:v>
                </c:pt>
                <c:pt idx="11">
                  <c:v>26343</c:v>
                </c:pt>
                <c:pt idx="12">
                  <c:v>26696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14880</c:v>
                </c:pt>
                <c:pt idx="1">
                  <c:v>14724</c:v>
                </c:pt>
                <c:pt idx="2">
                  <c:v>14404</c:v>
                </c:pt>
                <c:pt idx="3">
                  <c:v>13875</c:v>
                </c:pt>
                <c:pt idx="4">
                  <c:v>13562</c:v>
                </c:pt>
                <c:pt idx="5">
                  <c:v>13355</c:v>
                </c:pt>
                <c:pt idx="6">
                  <c:v>12925</c:v>
                </c:pt>
                <c:pt idx="7">
                  <c:v>12977</c:v>
                </c:pt>
                <c:pt idx="8">
                  <c:v>12763</c:v>
                </c:pt>
                <c:pt idx="9">
                  <c:v>12560</c:v>
                </c:pt>
                <c:pt idx="10">
                  <c:v>12701</c:v>
                </c:pt>
                <c:pt idx="11">
                  <c:v>12619</c:v>
                </c:pt>
                <c:pt idx="12">
                  <c:v>13374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2447</c:v>
                </c:pt>
                <c:pt idx="1">
                  <c:v>2503</c:v>
                </c:pt>
                <c:pt idx="2">
                  <c:v>2338</c:v>
                </c:pt>
                <c:pt idx="3">
                  <c:v>2486</c:v>
                </c:pt>
                <c:pt idx="4">
                  <c:v>2457</c:v>
                </c:pt>
                <c:pt idx="5">
                  <c:v>2399</c:v>
                </c:pt>
                <c:pt idx="6">
                  <c:v>2363</c:v>
                </c:pt>
                <c:pt idx="7">
                  <c:v>2348</c:v>
                </c:pt>
                <c:pt idx="8">
                  <c:v>2246</c:v>
                </c:pt>
                <c:pt idx="9">
                  <c:v>2268</c:v>
                </c:pt>
                <c:pt idx="10">
                  <c:v>2288</c:v>
                </c:pt>
                <c:pt idx="11">
                  <c:v>2796</c:v>
                </c:pt>
                <c:pt idx="12">
                  <c:v>3066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7219</c:v>
                </c:pt>
                <c:pt idx="1">
                  <c:v>7714</c:v>
                </c:pt>
                <c:pt idx="2">
                  <c:v>7523</c:v>
                </c:pt>
                <c:pt idx="3">
                  <c:v>7237</c:v>
                </c:pt>
                <c:pt idx="4">
                  <c:v>7191</c:v>
                </c:pt>
                <c:pt idx="5">
                  <c:v>7187</c:v>
                </c:pt>
                <c:pt idx="6">
                  <c:v>6858</c:v>
                </c:pt>
                <c:pt idx="7">
                  <c:v>7124</c:v>
                </c:pt>
                <c:pt idx="8">
                  <c:v>7156</c:v>
                </c:pt>
                <c:pt idx="9">
                  <c:v>6904</c:v>
                </c:pt>
                <c:pt idx="10">
                  <c:v>7060</c:v>
                </c:pt>
                <c:pt idx="11">
                  <c:v>6967</c:v>
                </c:pt>
                <c:pt idx="12">
                  <c:v>6910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00928"/>
        <c:axId val="376990528"/>
      </c:lineChart>
      <c:catAx>
        <c:axId val="3751009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6990528"/>
        <c:crosses val="autoZero"/>
        <c:auto val="1"/>
        <c:lblAlgn val="ctr"/>
        <c:lblOffset val="100"/>
        <c:noMultiLvlLbl val="0"/>
      </c:catAx>
      <c:valAx>
        <c:axId val="37699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100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1.18E-2</c:v>
                </c:pt>
                <c:pt idx="1">
                  <c:v>2.4400000000000002E-2</c:v>
                </c:pt>
                <c:pt idx="2">
                  <c:v>1.11E-2</c:v>
                </c:pt>
                <c:pt idx="3">
                  <c:v>1.0500000000000001E-2</c:v>
                </c:pt>
                <c:pt idx="4">
                  <c:v>1.0999999999999999E-2</c:v>
                </c:pt>
                <c:pt idx="5">
                  <c:v>1.0699999999999999E-2</c:v>
                </c:pt>
                <c:pt idx="6">
                  <c:v>1.3100000000000001E-2</c:v>
                </c:pt>
                <c:pt idx="7">
                  <c:v>1.2800000000000001E-2</c:v>
                </c:pt>
                <c:pt idx="8">
                  <c:v>1.2699999999999999E-2</c:v>
                </c:pt>
                <c:pt idx="9">
                  <c:v>1.0500000000000001E-2</c:v>
                </c:pt>
                <c:pt idx="10">
                  <c:v>1.15E-2</c:v>
                </c:pt>
                <c:pt idx="11">
                  <c:v>1.12E-2</c:v>
                </c:pt>
                <c:pt idx="12">
                  <c:v>1.11E-2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3.2000000000000002E-3</c:v>
                </c:pt>
                <c:pt idx="2">
                  <c:v>3.2000000000000002E-3</c:v>
                </c:pt>
                <c:pt idx="3">
                  <c:v>3.3E-3</c:v>
                </c:pt>
                <c:pt idx="4">
                  <c:v>3.5000000000000001E-3</c:v>
                </c:pt>
                <c:pt idx="5">
                  <c:v>3.5000000000000001E-3</c:v>
                </c:pt>
                <c:pt idx="6">
                  <c:v>3.5000000000000001E-3</c:v>
                </c:pt>
                <c:pt idx="7">
                  <c:v>3.7000000000000002E-3</c:v>
                </c:pt>
                <c:pt idx="8">
                  <c:v>3.5000000000000001E-3</c:v>
                </c:pt>
                <c:pt idx="9">
                  <c:v>3.7000000000000002E-3</c:v>
                </c:pt>
                <c:pt idx="10">
                  <c:v>3.7000000000000002E-3</c:v>
                </c:pt>
                <c:pt idx="11">
                  <c:v>3.8E-3</c:v>
                </c:pt>
                <c:pt idx="12">
                  <c:v>3.5999999999999999E-3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8.3999999999999995E-3</c:v>
                </c:pt>
                <c:pt idx="1">
                  <c:v>2.18E-2</c:v>
                </c:pt>
                <c:pt idx="2">
                  <c:v>7.4999999999999997E-3</c:v>
                </c:pt>
                <c:pt idx="3">
                  <c:v>6.8999999999999999E-3</c:v>
                </c:pt>
                <c:pt idx="4">
                  <c:v>7.0000000000000001E-3</c:v>
                </c:pt>
                <c:pt idx="5">
                  <c:v>7.0000000000000001E-3</c:v>
                </c:pt>
                <c:pt idx="6">
                  <c:v>9.2999999999999992E-3</c:v>
                </c:pt>
                <c:pt idx="7">
                  <c:v>8.9999999999999993E-3</c:v>
                </c:pt>
                <c:pt idx="8">
                  <c:v>8.9999999999999993E-3</c:v>
                </c:pt>
                <c:pt idx="9">
                  <c:v>6.1999999999999998E-3</c:v>
                </c:pt>
                <c:pt idx="10">
                  <c:v>7.6E-3</c:v>
                </c:pt>
                <c:pt idx="11">
                  <c:v>7.6E-3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2.2000000000000001E-3</c:v>
                </c:pt>
                <c:pt idx="2">
                  <c:v>2E-3</c:v>
                </c:pt>
                <c:pt idx="3">
                  <c:v>2.0999999999999999E-3</c:v>
                </c:pt>
                <c:pt idx="4">
                  <c:v>2.2000000000000001E-3</c:v>
                </c:pt>
                <c:pt idx="5">
                  <c:v>2.3999999999999998E-3</c:v>
                </c:pt>
                <c:pt idx="6">
                  <c:v>2.5000000000000001E-3</c:v>
                </c:pt>
                <c:pt idx="7">
                  <c:v>2.5000000000000001E-3</c:v>
                </c:pt>
                <c:pt idx="8">
                  <c:v>2.7000000000000001E-3</c:v>
                </c:pt>
                <c:pt idx="9">
                  <c:v>2.8E-3</c:v>
                </c:pt>
                <c:pt idx="10">
                  <c:v>2.8E-3</c:v>
                </c:pt>
                <c:pt idx="11">
                  <c:v>2.8E-3</c:v>
                </c:pt>
                <c:pt idx="12">
                  <c:v>2.7000000000000001E-3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09760"/>
        <c:axId val="376992832"/>
      </c:lineChart>
      <c:catAx>
        <c:axId val="374709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6992832"/>
        <c:crosses val="autoZero"/>
        <c:auto val="1"/>
        <c:lblAlgn val="ctr"/>
        <c:lblOffset val="100"/>
        <c:noMultiLvlLbl val="0"/>
      </c:catAx>
      <c:valAx>
        <c:axId val="376992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4709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an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8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8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344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67</v>
      </c>
      <c r="F16" s="115" t="s">
        <v>241</v>
      </c>
      <c r="G16" s="118">
        <v>69751</v>
      </c>
      <c r="H16" s="121">
        <f t="shared" ref="H16:H22" si="0">IF(SUM($B$70:$B$75)&gt;0,G16/SUM($B$70:$B$75,0))</f>
        <v>2.4661845860546421E-2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259400</v>
      </c>
      <c r="H17" s="114">
        <f t="shared" si="0"/>
        <v>9.1716001436907599E-2</v>
      </c>
    </row>
    <row r="18" spans="1:8" ht="15.75" x14ac:dyDescent="0.25">
      <c r="A18" s="68"/>
      <c r="B18" s="69">
        <f>C18+D18</f>
        <v>12186</v>
      </c>
      <c r="C18" s="69">
        <v>90</v>
      </c>
      <c r="D18" s="69">
        <v>12096</v>
      </c>
      <c r="F18" s="26" t="s">
        <v>244</v>
      </c>
      <c r="G18" s="119">
        <v>185423</v>
      </c>
      <c r="H18" s="114">
        <f t="shared" si="0"/>
        <v>6.5559969677855504E-2</v>
      </c>
    </row>
    <row r="19" spans="1:8" x14ac:dyDescent="0.2">
      <c r="A19" s="70"/>
      <c r="F19" s="26" t="s">
        <v>245</v>
      </c>
      <c r="G19" s="119">
        <v>392074</v>
      </c>
      <c r="H19" s="114">
        <f t="shared" si="0"/>
        <v>0.13862551868687012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80930</v>
      </c>
      <c r="H20" s="114">
        <f t="shared" si="0"/>
        <v>2.8614402452925718E-2</v>
      </c>
    </row>
    <row r="21" spans="1:8" ht="15.75" x14ac:dyDescent="0.25">
      <c r="A21" s="14" t="s">
        <v>485</v>
      </c>
      <c r="B21" s="10"/>
      <c r="C21" s="10"/>
      <c r="D21" s="11">
        <v>3740346</v>
      </c>
      <c r="F21" s="26" t="s">
        <v>247</v>
      </c>
      <c r="G21" s="119">
        <v>732480</v>
      </c>
      <c r="H21" s="114">
        <f t="shared" si="0"/>
        <v>0.25898279388013135</v>
      </c>
    </row>
    <row r="22" spans="1:8" ht="15.75" x14ac:dyDescent="0.25">
      <c r="A22" s="14" t="s">
        <v>486</v>
      </c>
      <c r="B22" s="10"/>
      <c r="C22" s="10"/>
      <c r="D22" s="12">
        <v>-2.04E-4</v>
      </c>
      <c r="F22" s="26" t="s">
        <v>248</v>
      </c>
      <c r="G22" s="119">
        <v>1177989</v>
      </c>
      <c r="H22" s="114">
        <f t="shared" si="0"/>
        <v>0.4165013138653097</v>
      </c>
    </row>
    <row r="23" spans="1:8" ht="15.75" x14ac:dyDescent="0.25">
      <c r="A23" s="9" t="s">
        <v>4</v>
      </c>
      <c r="B23" s="10"/>
      <c r="C23" s="10"/>
      <c r="D23" s="11">
        <v>1143371</v>
      </c>
      <c r="F23" s="27" t="s">
        <v>249</v>
      </c>
      <c r="G23" s="117"/>
      <c r="H23" s="125">
        <v>10</v>
      </c>
    </row>
    <row r="24" spans="1:8" ht="15.75" x14ac:dyDescent="0.25">
      <c r="A24" s="14" t="s">
        <v>5</v>
      </c>
      <c r="B24" s="10"/>
      <c r="C24" s="10"/>
      <c r="D24" s="11">
        <v>1142843</v>
      </c>
      <c r="F24" s="27" t="s">
        <v>250</v>
      </c>
      <c r="G24" s="117"/>
      <c r="H24" s="125">
        <v>10.02</v>
      </c>
    </row>
    <row r="25" spans="1:8" ht="15.75" x14ac:dyDescent="0.25">
      <c r="A25" s="9" t="s">
        <v>6</v>
      </c>
      <c r="B25" s="10"/>
      <c r="C25" s="10"/>
      <c r="D25" s="11">
        <v>1877149</v>
      </c>
      <c r="F25" s="27" t="s">
        <v>251</v>
      </c>
      <c r="G25" s="117"/>
      <c r="H25" s="125">
        <v>9.98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9864.91</v>
      </c>
      <c r="F28" s="26" t="s">
        <v>252</v>
      </c>
      <c r="G28" s="119">
        <v>2854194</v>
      </c>
      <c r="H28" s="114">
        <f t="shared" ref="H28:H34" si="1">IF($B$58&gt;0,G28/$B$58,0)</f>
        <v>0.76308288056773355</v>
      </c>
    </row>
    <row r="29" spans="1:8" ht="15.75" x14ac:dyDescent="0.25">
      <c r="A29" s="9" t="s">
        <v>10</v>
      </c>
      <c r="B29" s="16"/>
      <c r="C29" s="127">
        <v>7223.41</v>
      </c>
      <c r="F29" s="115" t="s">
        <v>254</v>
      </c>
      <c r="G29" s="118">
        <v>886152</v>
      </c>
      <c r="H29" s="121">
        <f t="shared" si="1"/>
        <v>0.23691711943226643</v>
      </c>
    </row>
    <row r="30" spans="1:8" ht="15.75" x14ac:dyDescent="0.25">
      <c r="A30" s="9" t="s">
        <v>69</v>
      </c>
      <c r="B30" s="16"/>
      <c r="C30" s="127">
        <v>2175.5700000000002</v>
      </c>
      <c r="F30" s="26" t="s">
        <v>255</v>
      </c>
      <c r="G30" s="119">
        <v>256650</v>
      </c>
      <c r="H30" s="114">
        <f t="shared" si="1"/>
        <v>6.8616646695252262E-2</v>
      </c>
    </row>
    <row r="31" spans="1:8" ht="15.75" x14ac:dyDescent="0.25">
      <c r="A31" s="9" t="s">
        <v>70</v>
      </c>
      <c r="B31" s="16"/>
      <c r="C31" s="127">
        <v>2819.11</v>
      </c>
      <c r="F31" s="26" t="s">
        <v>256</v>
      </c>
      <c r="G31" s="119">
        <v>320222</v>
      </c>
      <c r="H31" s="114">
        <f t="shared" si="1"/>
        <v>8.5612935273902471E-2</v>
      </c>
    </row>
    <row r="32" spans="1:8" ht="15.75" x14ac:dyDescent="0.25">
      <c r="A32" s="9" t="s">
        <v>11</v>
      </c>
      <c r="B32" s="16"/>
      <c r="C32" s="127">
        <v>3300.46</v>
      </c>
      <c r="F32" s="26" t="s">
        <v>257</v>
      </c>
      <c r="G32" s="119">
        <v>49577</v>
      </c>
      <c r="H32" s="114">
        <f t="shared" si="1"/>
        <v>1.3254656120048787E-2</v>
      </c>
    </row>
    <row r="33" spans="1:8" ht="15.75" x14ac:dyDescent="0.25">
      <c r="A33" s="9" t="s">
        <v>72</v>
      </c>
      <c r="B33" s="16"/>
      <c r="C33" s="127">
        <v>6670.57</v>
      </c>
      <c r="F33" s="26" t="s">
        <v>258</v>
      </c>
      <c r="G33" s="119">
        <v>108334</v>
      </c>
      <c r="H33" s="114">
        <f t="shared" si="1"/>
        <v>2.8963630637379535E-2</v>
      </c>
    </row>
    <row r="34" spans="1:8" ht="15.75" x14ac:dyDescent="0.25">
      <c r="A34" s="9" t="s">
        <v>239</v>
      </c>
      <c r="B34" s="16"/>
      <c r="C34" s="127">
        <v>5106.26</v>
      </c>
      <c r="F34" s="26" t="s">
        <v>259</v>
      </c>
      <c r="G34" s="119">
        <v>151369</v>
      </c>
      <c r="H34" s="114">
        <f t="shared" si="1"/>
        <v>4.0469250705683378E-2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2.2468999999999999E-2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3.3966999999999997E-2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8.9520000000000002E-2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8.9684E-2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0.27105299999999999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0.34384700000000001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0.14945999999999993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19.3688540499178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2441868</v>
      </c>
      <c r="C54" s="22">
        <f>+B54-D54</f>
        <v>1238977</v>
      </c>
      <c r="D54" s="22">
        <f>ROUND(B54/(E54+1),0)</f>
        <v>1202891</v>
      </c>
      <c r="E54" s="122">
        <v>1.03</v>
      </c>
      <c r="F54" s="20"/>
      <c r="I54" s="1"/>
    </row>
    <row r="55" spans="1:9" x14ac:dyDescent="0.2">
      <c r="A55" s="18">
        <v>2000</v>
      </c>
      <c r="B55" s="19">
        <v>3052907</v>
      </c>
      <c r="C55" s="19">
        <f>+B55-D55</f>
        <v>1518783</v>
      </c>
      <c r="D55" s="19">
        <f>ROUND(B55/(E55+1),0)</f>
        <v>1534124</v>
      </c>
      <c r="E55" s="123">
        <v>0.99</v>
      </c>
      <c r="F55" s="24">
        <v>2.2584E-2</v>
      </c>
      <c r="I55" s="1"/>
    </row>
    <row r="56" spans="1:9" x14ac:dyDescent="0.2">
      <c r="A56" s="21">
        <v>2010</v>
      </c>
      <c r="B56" s="22">
        <v>3406465</v>
      </c>
      <c r="C56" s="22">
        <f>+B56-D56</f>
        <v>1694674</v>
      </c>
      <c r="D56" s="22">
        <f>ROUND(B56/(E56+1),0)</f>
        <v>1711791</v>
      </c>
      <c r="E56" s="122">
        <v>0.99</v>
      </c>
      <c r="F56" s="23">
        <v>1.1018E-2</v>
      </c>
      <c r="I56" s="1"/>
    </row>
    <row r="57" spans="1:9" x14ac:dyDescent="0.2">
      <c r="A57" s="18">
        <v>2020</v>
      </c>
      <c r="B57" s="19">
        <v>3741869</v>
      </c>
      <c r="C57" s="19">
        <f>+B57-D57</f>
        <v>1852036</v>
      </c>
      <c r="D57" s="19">
        <f>ROUND(B57/(E57+1),0)</f>
        <v>1889833</v>
      </c>
      <c r="E57" s="123">
        <v>0.98</v>
      </c>
      <c r="F57" s="24">
        <v>9.4350000000000007E-3</v>
      </c>
      <c r="I57" s="1"/>
    </row>
    <row r="58" spans="1:9" ht="15.75" x14ac:dyDescent="0.25">
      <c r="A58" s="90">
        <v>2022</v>
      </c>
      <c r="B58" s="91">
        <f>C58+D58</f>
        <v>3740346</v>
      </c>
      <c r="C58" s="91">
        <v>1840735</v>
      </c>
      <c r="D58" s="91">
        <v>1899611</v>
      </c>
      <c r="E58" s="124">
        <v>0.96900628602382277</v>
      </c>
      <c r="F58" s="92">
        <v>-2.04E-4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7.81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47.47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14.47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55.77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342553</v>
      </c>
      <c r="C68" s="34">
        <v>172487</v>
      </c>
      <c r="D68" s="35">
        <v>170066</v>
      </c>
      <c r="I68" s="1"/>
    </row>
    <row r="69" spans="1:9" ht="15.75" x14ac:dyDescent="0.25">
      <c r="A69" s="18" t="s">
        <v>23</v>
      </c>
      <c r="B69" s="11">
        <f t="shared" si="2"/>
        <v>569497</v>
      </c>
      <c r="C69" s="34">
        <v>302354</v>
      </c>
      <c r="D69" s="35">
        <v>267143</v>
      </c>
      <c r="I69" s="1"/>
    </row>
    <row r="70" spans="1:9" ht="15.75" x14ac:dyDescent="0.25">
      <c r="A70" s="18" t="s">
        <v>24</v>
      </c>
      <c r="B70" s="11">
        <f t="shared" si="2"/>
        <v>192171</v>
      </c>
      <c r="C70" s="34">
        <v>99315</v>
      </c>
      <c r="D70" s="35">
        <v>92856</v>
      </c>
      <c r="I70" s="1"/>
    </row>
    <row r="71" spans="1:9" ht="15.75" x14ac:dyDescent="0.25">
      <c r="A71" s="18" t="s">
        <v>25</v>
      </c>
      <c r="B71" s="11">
        <f t="shared" si="2"/>
        <v>442393</v>
      </c>
      <c r="C71" s="34">
        <v>222308</v>
      </c>
      <c r="D71" s="35">
        <v>220085</v>
      </c>
      <c r="I71" s="1"/>
    </row>
    <row r="72" spans="1:9" ht="15.75" x14ac:dyDescent="0.25">
      <c r="A72" s="36" t="s">
        <v>81</v>
      </c>
      <c r="B72" s="11">
        <f t="shared" si="2"/>
        <v>718879</v>
      </c>
      <c r="C72" s="34">
        <v>351427</v>
      </c>
      <c r="D72" s="35">
        <v>367452</v>
      </c>
      <c r="I72" s="1"/>
    </row>
    <row r="73" spans="1:9" ht="15.75" x14ac:dyDescent="0.25">
      <c r="A73" s="36" t="s">
        <v>82</v>
      </c>
      <c r="B73" s="11">
        <f>C73+D73</f>
        <v>562399</v>
      </c>
      <c r="C73" s="34">
        <v>272335</v>
      </c>
      <c r="D73" s="35">
        <v>290064</v>
      </c>
      <c r="I73" s="1"/>
    </row>
    <row r="74" spans="1:9" ht="15.75" x14ac:dyDescent="0.25">
      <c r="A74" s="36" t="s">
        <v>83</v>
      </c>
      <c r="B74" s="11">
        <f>C74+D74</f>
        <v>487737</v>
      </c>
      <c r="C74" s="34">
        <v>230550</v>
      </c>
      <c r="D74" s="35">
        <v>257187</v>
      </c>
      <c r="I74" s="1"/>
    </row>
    <row r="75" spans="1:9" ht="15.75" x14ac:dyDescent="0.25">
      <c r="A75" s="18" t="s">
        <v>26</v>
      </c>
      <c r="B75" s="11">
        <f t="shared" si="2"/>
        <v>424717</v>
      </c>
      <c r="C75" s="34">
        <v>189959</v>
      </c>
      <c r="D75" s="35">
        <v>234758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1143371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3.27</v>
      </c>
      <c r="F95" s="130" t="s">
        <v>261</v>
      </c>
      <c r="G95" s="129"/>
      <c r="H95" s="11">
        <v>1071453</v>
      </c>
      <c r="I95" s="12">
        <f>IF(AND($C$94&gt;0,$C$94&lt;&gt;"N/D")=TRUE,H95/$C$94,0)</f>
        <v>0.93710003139838249</v>
      </c>
    </row>
    <row r="96" spans="1:9" ht="15.75" x14ac:dyDescent="0.25">
      <c r="F96" s="130" t="s">
        <v>262</v>
      </c>
      <c r="G96" s="129"/>
      <c r="H96" s="11">
        <v>975532</v>
      </c>
      <c r="I96" s="12">
        <f t="shared" ref="I96:I109" si="3">IF(AND($C$94&gt;0,$C$94&lt;&gt;"N/D")=TRUE,H96/$C$94,0)</f>
        <v>0.85320687685799268</v>
      </c>
    </row>
    <row r="97" spans="1:9" ht="15.75" x14ac:dyDescent="0.25">
      <c r="F97" s="128" t="s">
        <v>265</v>
      </c>
      <c r="G97" s="129"/>
      <c r="H97" s="11">
        <v>815091</v>
      </c>
      <c r="I97" s="12">
        <f t="shared" si="3"/>
        <v>0.71288409448901535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775128</v>
      </c>
      <c r="I98" s="12">
        <f t="shared" si="3"/>
        <v>0.67793218474143568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75677</v>
      </c>
      <c r="I99" s="12">
        <f t="shared" si="3"/>
        <v>6.6187615393428725E-2</v>
      </c>
    </row>
    <row r="100" spans="1:9" ht="15.75" x14ac:dyDescent="0.25">
      <c r="A100" s="43" t="s">
        <v>31</v>
      </c>
      <c r="B100" s="11">
        <v>705463</v>
      </c>
      <c r="C100" s="12">
        <f>IF(AND($C$94&gt;0,$C$94&lt;&gt;"N/D")=TRUE,B100/$C$94,0)</f>
        <v>0.61700270515869304</v>
      </c>
      <c r="F100" s="128" t="s">
        <v>268</v>
      </c>
      <c r="G100" s="129"/>
      <c r="H100" s="11">
        <v>124202</v>
      </c>
      <c r="I100" s="12">
        <f t="shared" si="3"/>
        <v>0.10862790817678601</v>
      </c>
    </row>
    <row r="101" spans="1:9" ht="15.75" x14ac:dyDescent="0.25">
      <c r="A101" s="43" t="s">
        <v>32</v>
      </c>
      <c r="B101" s="11">
        <v>177858</v>
      </c>
      <c r="C101" s="12">
        <f>IF(AND($C$94&gt;0,$C$94&lt;&gt;"N/D")=TRUE,B101/$C$94,0)</f>
        <v>0.1555558082197292</v>
      </c>
      <c r="F101" s="128" t="s">
        <v>269</v>
      </c>
      <c r="G101" s="129"/>
      <c r="H101" s="11">
        <v>786228</v>
      </c>
      <c r="I101" s="12">
        <f t="shared" si="3"/>
        <v>0.68764031972124529</v>
      </c>
    </row>
    <row r="102" spans="1:9" ht="15.75" x14ac:dyDescent="0.25">
      <c r="A102" s="43" t="s">
        <v>33</v>
      </c>
      <c r="B102" s="11">
        <v>139462</v>
      </c>
      <c r="C102" s="12">
        <f>IF(AND($C$94&gt;0,$C$94&lt;&gt;"N/D")=TRUE,B102/$C$94,0)</f>
        <v>0.12197440725713701</v>
      </c>
      <c r="F102" s="128" t="s">
        <v>270</v>
      </c>
      <c r="G102" s="129"/>
      <c r="H102" s="11">
        <v>1058264</v>
      </c>
      <c r="I102" s="12">
        <f t="shared" si="3"/>
        <v>0.92556484290750773</v>
      </c>
    </row>
    <row r="103" spans="1:9" ht="15.75" x14ac:dyDescent="0.25">
      <c r="A103" s="43" t="s">
        <v>34</v>
      </c>
      <c r="B103" s="11">
        <v>120588</v>
      </c>
      <c r="C103" s="12">
        <f>IF(AND($C$94&gt;0,$C$94&lt;&gt;"N/D")=TRUE,B103/$C$94,0)</f>
        <v>0.10546707936444076</v>
      </c>
      <c r="F103" s="128" t="s">
        <v>271</v>
      </c>
      <c r="G103" s="129"/>
      <c r="H103" s="11">
        <v>485117</v>
      </c>
      <c r="I103" s="12">
        <f t="shared" si="3"/>
        <v>0.42428660513516608</v>
      </c>
    </row>
    <row r="104" spans="1:9" ht="15.75" x14ac:dyDescent="0.25">
      <c r="F104" s="128" t="s">
        <v>272</v>
      </c>
      <c r="G104" s="129"/>
      <c r="H104" s="11">
        <v>457563</v>
      </c>
      <c r="I104" s="12">
        <f t="shared" si="3"/>
        <v>0.40018769060960968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1040353</v>
      </c>
      <c r="I105" s="12">
        <f t="shared" si="3"/>
        <v>0.90989976131981654</v>
      </c>
    </row>
    <row r="106" spans="1:9" ht="15.75" x14ac:dyDescent="0.25">
      <c r="A106" s="40" t="s">
        <v>37</v>
      </c>
      <c r="B106" s="10"/>
      <c r="C106" s="16"/>
      <c r="D106" s="11">
        <v>1142843</v>
      </c>
      <c r="F106" s="128" t="s">
        <v>264</v>
      </c>
      <c r="G106" s="129"/>
      <c r="H106" s="11">
        <v>645768</v>
      </c>
      <c r="I106" s="12">
        <f t="shared" si="3"/>
        <v>0.56479305492268039</v>
      </c>
    </row>
    <row r="107" spans="1:9" ht="15.75" x14ac:dyDescent="0.25">
      <c r="A107" s="44" t="s">
        <v>38</v>
      </c>
      <c r="B107" s="28"/>
      <c r="C107" s="45"/>
      <c r="D107" s="126">
        <v>49475.39</v>
      </c>
      <c r="F107" s="128" t="s">
        <v>274</v>
      </c>
      <c r="G107" s="129"/>
      <c r="H107" s="11">
        <v>476627</v>
      </c>
      <c r="I107" s="12">
        <f t="shared" si="3"/>
        <v>0.4168611937857441</v>
      </c>
    </row>
    <row r="108" spans="1:9" ht="15.75" x14ac:dyDescent="0.25">
      <c r="A108" s="26" t="s">
        <v>218</v>
      </c>
      <c r="B108" s="10"/>
      <c r="C108" s="16"/>
      <c r="D108" s="127">
        <v>15130.09</v>
      </c>
      <c r="F108" s="128" t="s">
        <v>275</v>
      </c>
      <c r="G108" s="129"/>
      <c r="H108" s="11">
        <v>280044</v>
      </c>
      <c r="I108" s="12">
        <f t="shared" si="3"/>
        <v>0.24492837407980436</v>
      </c>
    </row>
    <row r="109" spans="1:9" ht="15.75" x14ac:dyDescent="0.25">
      <c r="F109" s="128" t="s">
        <v>276</v>
      </c>
      <c r="G109" s="129"/>
      <c r="H109" s="11">
        <v>178677</v>
      </c>
      <c r="I109" s="12">
        <f t="shared" si="3"/>
        <v>0.15627211115202327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174778</v>
      </c>
      <c r="C112" s="12">
        <f>IF(AND($D$106&gt;0,$D$106&lt;&gt;"N/D")=TRUE,B112/$D$106,0)</f>
        <v>0.15293264254145145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455454</v>
      </c>
      <c r="C113" s="12">
        <f t="shared" ref="C113:C118" si="4">IF(AND($D$106&gt;0,$D$106&lt;&gt;"N/D")=TRUE,B113/$D$106,0)</f>
        <v>0.39852718177387447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213077</v>
      </c>
      <c r="C114" s="12">
        <f t="shared" si="4"/>
        <v>0.18644468225294289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127075</v>
      </c>
      <c r="C115" s="12">
        <f t="shared" si="4"/>
        <v>0.11119200100101238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137806</v>
      </c>
      <c r="C116" s="12">
        <f t="shared" si="4"/>
        <v>0.12058174219905972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19521</v>
      </c>
      <c r="C117" s="12">
        <f t="shared" si="4"/>
        <v>1.7081086378443935E-2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15132</v>
      </c>
      <c r="C118" s="12">
        <f t="shared" si="4"/>
        <v>1.3240663853215184E-2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1877149</v>
      </c>
      <c r="C135" s="133">
        <f>C136+C137</f>
        <v>1</v>
      </c>
      <c r="G135" s="49" t="s">
        <v>277</v>
      </c>
      <c r="H135" s="131">
        <f>SUM(H136:H138)</f>
        <v>1140921</v>
      </c>
      <c r="I135" s="132">
        <f>SUM(I136:I138)</f>
        <v>1</v>
      </c>
    </row>
    <row r="136" spans="1:9" ht="15.75" x14ac:dyDescent="0.25">
      <c r="A136" s="50" t="s">
        <v>75</v>
      </c>
      <c r="B136" s="11">
        <v>1842500</v>
      </c>
      <c r="C136" s="24">
        <f>IF(AND($B$135&gt;0,$B$135&lt;&gt;"N/D")=TRUE,B136/$B$135,0)</f>
        <v>0.98154168901882588</v>
      </c>
      <c r="G136" s="50" t="s">
        <v>101</v>
      </c>
      <c r="H136" s="11">
        <v>585570</v>
      </c>
      <c r="I136" s="24">
        <f>IF(H135&gt;0,H136/$H$135,0)</f>
        <v>0.51324324821788714</v>
      </c>
    </row>
    <row r="137" spans="1:9" ht="15.75" x14ac:dyDescent="0.25">
      <c r="A137" s="50" t="s">
        <v>76</v>
      </c>
      <c r="B137" s="11">
        <v>34649</v>
      </c>
      <c r="C137" s="24">
        <f>IF(AND($B$135&gt;0,$B$135&lt;&gt;"N/D")=TRUE,B137/$B$135,0)</f>
        <v>1.8458310981174109E-2</v>
      </c>
      <c r="G137" s="50" t="s">
        <v>278</v>
      </c>
      <c r="H137" s="11">
        <v>393780</v>
      </c>
      <c r="I137" s="24">
        <f>IF(H136&gt;0,H137/$H$135,0)</f>
        <v>0.34514221405338319</v>
      </c>
    </row>
    <row r="138" spans="1:9" ht="15.75" x14ac:dyDescent="0.25">
      <c r="G138" s="50" t="s">
        <v>279</v>
      </c>
      <c r="H138" s="11">
        <v>161571</v>
      </c>
      <c r="I138" s="24">
        <f>IF(H137&gt;0,H138/$H$135,0)</f>
        <v>0.14161453772872967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261203</v>
      </c>
      <c r="C141" s="24">
        <f t="shared" ref="C141:C146" si="6">IF(AND($B$136&gt;0,$B$136&lt;&gt;"N/D")=TRUE,B141/$B$136,0)</f>
        <v>0.14176553595658073</v>
      </c>
      <c r="G141" s="26" t="s">
        <v>281</v>
      </c>
      <c r="H141" s="119">
        <v>555134</v>
      </c>
      <c r="I141" s="114">
        <f t="shared" ref="I141:I148" si="7">IF($B$58&gt;0,H141/$B$58,0)</f>
        <v>0.14841782016957789</v>
      </c>
    </row>
    <row r="142" spans="1:9" ht="15.75" x14ac:dyDescent="0.25">
      <c r="A142" s="43" t="s">
        <v>51</v>
      </c>
      <c r="B142" s="11">
        <v>1265420</v>
      </c>
      <c r="C142" s="24">
        <f t="shared" si="6"/>
        <v>0.68679511533242876</v>
      </c>
      <c r="G142" s="116" t="s">
        <v>282</v>
      </c>
      <c r="H142" s="118">
        <f>SUM(H143:H148)</f>
        <v>3185212</v>
      </c>
      <c r="I142" s="121">
        <f t="shared" si="7"/>
        <v>0.85158217983042206</v>
      </c>
    </row>
    <row r="143" spans="1:9" ht="15.75" x14ac:dyDescent="0.25">
      <c r="A143" s="43" t="s">
        <v>52</v>
      </c>
      <c r="B143" s="11">
        <v>112425</v>
      </c>
      <c r="C143" s="24">
        <f t="shared" si="6"/>
        <v>6.101763907734057E-2</v>
      </c>
      <c r="G143" s="26" t="s">
        <v>288</v>
      </c>
      <c r="H143" s="119">
        <v>245017</v>
      </c>
      <c r="I143" s="114">
        <f t="shared" si="7"/>
        <v>6.5506506617302243E-2</v>
      </c>
    </row>
    <row r="144" spans="1:9" ht="15.75" x14ac:dyDescent="0.25">
      <c r="A144" s="43" t="s">
        <v>53</v>
      </c>
      <c r="B144" s="11">
        <v>203452</v>
      </c>
      <c r="C144" s="24">
        <f t="shared" si="6"/>
        <v>0.11042170963364993</v>
      </c>
      <c r="G144" s="26" t="s">
        <v>283</v>
      </c>
      <c r="H144" s="119">
        <v>2027235</v>
      </c>
      <c r="I144" s="114">
        <f t="shared" si="7"/>
        <v>0.54199130240892157</v>
      </c>
    </row>
    <row r="145" spans="1:9" ht="15.75" x14ac:dyDescent="0.25">
      <c r="A145" s="25" t="s">
        <v>14</v>
      </c>
      <c r="B145" s="31">
        <v>1088719</v>
      </c>
      <c r="C145" s="32">
        <f t="shared" si="6"/>
        <v>0.59089226594301225</v>
      </c>
      <c r="D145" s="52"/>
      <c r="G145" s="26" t="s">
        <v>284</v>
      </c>
      <c r="H145" s="119">
        <v>199224</v>
      </c>
      <c r="I145" s="114">
        <f t="shared" si="7"/>
        <v>5.3263521610032866E-2</v>
      </c>
    </row>
    <row r="146" spans="1:9" ht="15.75" x14ac:dyDescent="0.25">
      <c r="A146" s="25" t="s">
        <v>15</v>
      </c>
      <c r="B146" s="31">
        <v>753781</v>
      </c>
      <c r="C146" s="32">
        <f t="shared" si="6"/>
        <v>0.4091077340569878</v>
      </c>
      <c r="G146" s="26" t="s">
        <v>285</v>
      </c>
      <c r="H146" s="119">
        <v>10750</v>
      </c>
      <c r="I146" s="114">
        <f t="shared" si="7"/>
        <v>2.8740656613051307E-3</v>
      </c>
    </row>
    <row r="147" spans="1:9" x14ac:dyDescent="0.2">
      <c r="G147" s="26" t="s">
        <v>286</v>
      </c>
      <c r="H147" s="119">
        <v>672142</v>
      </c>
      <c r="I147" s="114">
        <f t="shared" si="7"/>
        <v>0.17970048760194912</v>
      </c>
    </row>
    <row r="148" spans="1:9" x14ac:dyDescent="0.2">
      <c r="G148" s="26" t="s">
        <v>287</v>
      </c>
      <c r="H148" s="119">
        <v>30844</v>
      </c>
      <c r="I148" s="114">
        <f t="shared" si="7"/>
        <v>8.2462959309112047E-3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8485.0300000000007</v>
      </c>
      <c r="E162" s="24">
        <f>IF(AND($D$107&gt;0,$D$107&lt;&gt;"N/D")=TRUE,D162/$D$107,0)</f>
        <v>0.17150001243042248</v>
      </c>
    </row>
    <row r="163" spans="1:9" ht="15.75" x14ac:dyDescent="0.2">
      <c r="A163" s="56" t="s">
        <v>55</v>
      </c>
      <c r="B163" s="28"/>
      <c r="C163" s="45"/>
      <c r="D163" s="57">
        <v>2429.2399999999998</v>
      </c>
      <c r="E163" s="23">
        <f t="shared" ref="E163:E173" si="8">IF(AND($D$107&gt;0,$D$107&lt;&gt;"N/D")=TRUE,D163/$D$107,0)</f>
        <v>4.9099966670298097E-2</v>
      </c>
    </row>
    <row r="164" spans="1:9" ht="15.75" x14ac:dyDescent="0.2">
      <c r="A164" s="51" t="s">
        <v>56</v>
      </c>
      <c r="B164" s="10"/>
      <c r="C164" s="16"/>
      <c r="D164" s="55">
        <v>4418.1499999999996</v>
      </c>
      <c r="E164" s="24">
        <f t="shared" si="8"/>
        <v>8.9299952966515259E-2</v>
      </c>
    </row>
    <row r="165" spans="1:9" ht="15.75" x14ac:dyDescent="0.2">
      <c r="A165" s="56" t="s">
        <v>57</v>
      </c>
      <c r="B165" s="28"/>
      <c r="C165" s="45"/>
      <c r="D165" s="57">
        <v>2364.92</v>
      </c>
      <c r="E165" s="23">
        <f t="shared" si="8"/>
        <v>4.7799926387644444E-2</v>
      </c>
    </row>
    <row r="166" spans="1:9" ht="15.75" x14ac:dyDescent="0.2">
      <c r="A166" s="51" t="s">
        <v>58</v>
      </c>
      <c r="B166" s="10"/>
      <c r="C166" s="16"/>
      <c r="D166" s="55">
        <v>1088.46</v>
      </c>
      <c r="E166" s="24">
        <f t="shared" si="8"/>
        <v>2.2000028701138083E-2</v>
      </c>
    </row>
    <row r="167" spans="1:9" ht="15.75" x14ac:dyDescent="0.2">
      <c r="A167" s="56" t="s">
        <v>59</v>
      </c>
      <c r="B167" s="28"/>
      <c r="C167" s="45"/>
      <c r="D167" s="57">
        <v>5481.87</v>
      </c>
      <c r="E167" s="23">
        <f t="shared" si="8"/>
        <v>0.11079993507883414</v>
      </c>
    </row>
    <row r="168" spans="1:9" ht="15.75" x14ac:dyDescent="0.2">
      <c r="A168" s="51" t="s">
        <v>63</v>
      </c>
      <c r="B168" s="10"/>
      <c r="C168" s="16"/>
      <c r="D168" s="55">
        <v>4477.5200000000004</v>
      </c>
      <c r="E168" s="24">
        <f t="shared" si="8"/>
        <v>9.049994350726695E-2</v>
      </c>
    </row>
    <row r="169" spans="1:9" ht="15.75" x14ac:dyDescent="0.2">
      <c r="A169" s="56" t="s">
        <v>64</v>
      </c>
      <c r="B169" s="28"/>
      <c r="C169" s="45"/>
      <c r="D169" s="57">
        <v>2394.61</v>
      </c>
      <c r="E169" s="23">
        <f t="shared" si="8"/>
        <v>4.8400022718365639E-2</v>
      </c>
    </row>
    <row r="170" spans="1:9" ht="15.75" x14ac:dyDescent="0.2">
      <c r="A170" s="51" t="s">
        <v>65</v>
      </c>
      <c r="B170" s="10"/>
      <c r="C170" s="16"/>
      <c r="D170" s="55">
        <v>3690.86</v>
      </c>
      <c r="E170" s="24">
        <f t="shared" si="8"/>
        <v>7.459991725178923E-2</v>
      </c>
    </row>
    <row r="171" spans="1:9" ht="15.75" x14ac:dyDescent="0.2">
      <c r="A171" s="56" t="s">
        <v>66</v>
      </c>
      <c r="B171" s="28"/>
      <c r="C171" s="45"/>
      <c r="D171" s="57">
        <v>2077.9699999999998</v>
      </c>
      <c r="E171" s="23">
        <f t="shared" si="8"/>
        <v>4.2000073167690034E-2</v>
      </c>
    </row>
    <row r="172" spans="1:9" ht="15.75" x14ac:dyDescent="0.2">
      <c r="A172" s="51" t="s">
        <v>67</v>
      </c>
      <c r="B172" s="10"/>
      <c r="C172" s="16"/>
      <c r="D172" s="55">
        <v>697.6</v>
      </c>
      <c r="E172" s="24">
        <f t="shared" si="8"/>
        <v>1.4099939384004856E-2</v>
      </c>
    </row>
    <row r="173" spans="1:9" ht="15.75" x14ac:dyDescent="0.2">
      <c r="A173" s="56" t="s">
        <v>68</v>
      </c>
      <c r="B173" s="28"/>
      <c r="C173" s="45"/>
      <c r="D173" s="57">
        <v>11869.15</v>
      </c>
      <c r="E173" s="23">
        <f t="shared" si="8"/>
        <v>0.23990007961534007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104995</v>
      </c>
      <c r="E177" s="78">
        <v>396410</v>
      </c>
      <c r="F177" s="79">
        <v>6181</v>
      </c>
      <c r="G177" s="79">
        <v>3604796.7</v>
      </c>
      <c r="H177" s="80">
        <v>1.0595000000000001</v>
      </c>
    </row>
    <row r="178" spans="1:8" x14ac:dyDescent="0.2">
      <c r="A178" s="214" t="s">
        <v>195</v>
      </c>
      <c r="B178" s="215"/>
      <c r="C178" s="216"/>
      <c r="D178" s="58">
        <v>26</v>
      </c>
      <c r="E178" s="58">
        <v>192</v>
      </c>
      <c r="F178" s="59">
        <v>2063</v>
      </c>
      <c r="G178" s="59">
        <v>2007260.32</v>
      </c>
      <c r="H178" s="76">
        <v>1.1333</v>
      </c>
    </row>
    <row r="179" spans="1:8" ht="15" customHeight="1" x14ac:dyDescent="0.2">
      <c r="A179" s="225" t="s">
        <v>196</v>
      </c>
      <c r="B179" s="226"/>
      <c r="C179" s="227"/>
      <c r="D179" s="60">
        <v>46</v>
      </c>
      <c r="E179" s="60">
        <v>1271</v>
      </c>
      <c r="F179" s="61">
        <v>11543</v>
      </c>
      <c r="G179" s="61">
        <v>557824208.91999996</v>
      </c>
      <c r="H179" s="77">
        <v>0.1867</v>
      </c>
    </row>
    <row r="180" spans="1:8" ht="15" customHeight="1" x14ac:dyDescent="0.2">
      <c r="A180" s="214" t="s">
        <v>197</v>
      </c>
      <c r="B180" s="215"/>
      <c r="C180" s="216"/>
      <c r="D180" s="58">
        <v>19</v>
      </c>
      <c r="E180" s="58">
        <v>929</v>
      </c>
      <c r="F180" s="59">
        <v>6743</v>
      </c>
      <c r="G180" s="59">
        <v>43351014.210000001</v>
      </c>
      <c r="H180" s="76">
        <v>0.45379999999999998</v>
      </c>
    </row>
    <row r="181" spans="1:8" ht="15" customHeight="1" x14ac:dyDescent="0.2">
      <c r="A181" s="225" t="s">
        <v>93</v>
      </c>
      <c r="B181" s="226"/>
      <c r="C181" s="227"/>
      <c r="D181" s="60">
        <v>8691</v>
      </c>
      <c r="E181" s="60">
        <v>230103</v>
      </c>
      <c r="F181" s="61">
        <v>7413</v>
      </c>
      <c r="G181" s="61">
        <v>25588673.75</v>
      </c>
      <c r="H181" s="77">
        <v>1.0569999999999999</v>
      </c>
    </row>
    <row r="182" spans="1:8" ht="15" customHeight="1" x14ac:dyDescent="0.2">
      <c r="A182" s="214" t="s">
        <v>92</v>
      </c>
      <c r="B182" s="215"/>
      <c r="C182" s="216"/>
      <c r="D182" s="58">
        <v>557</v>
      </c>
      <c r="E182" s="58">
        <v>6531</v>
      </c>
      <c r="F182" s="59">
        <v>4359</v>
      </c>
      <c r="G182" s="59">
        <v>21270477.210000001</v>
      </c>
      <c r="H182" s="76">
        <v>0.25519999999999998</v>
      </c>
    </row>
    <row r="183" spans="1:8" ht="15" customHeight="1" x14ac:dyDescent="0.2">
      <c r="A183" s="225" t="s">
        <v>94</v>
      </c>
      <c r="B183" s="226"/>
      <c r="C183" s="227"/>
      <c r="D183" s="60">
        <v>3890</v>
      </c>
      <c r="E183" s="60">
        <v>20770</v>
      </c>
      <c r="F183" s="61">
        <v>7154</v>
      </c>
      <c r="G183" s="61">
        <v>7290047.7000000002</v>
      </c>
      <c r="H183" s="77">
        <v>0.5706</v>
      </c>
    </row>
    <row r="184" spans="1:8" ht="15" customHeight="1" x14ac:dyDescent="0.2">
      <c r="A184" s="214" t="s">
        <v>95</v>
      </c>
      <c r="B184" s="215"/>
      <c r="C184" s="216"/>
      <c r="D184" s="58">
        <v>43258</v>
      </c>
      <c r="E184" s="58">
        <v>41398</v>
      </c>
      <c r="F184" s="59">
        <v>3459</v>
      </c>
      <c r="G184" s="59">
        <v>735896.01</v>
      </c>
      <c r="H184" s="76">
        <v>1.3313999999999999</v>
      </c>
    </row>
    <row r="185" spans="1:8" ht="15" customHeight="1" x14ac:dyDescent="0.2">
      <c r="A185" s="225" t="s">
        <v>199</v>
      </c>
      <c r="B185" s="226"/>
      <c r="C185" s="227"/>
      <c r="D185" s="60">
        <v>12903</v>
      </c>
      <c r="E185" s="60">
        <v>20894</v>
      </c>
      <c r="F185" s="61">
        <v>2658</v>
      </c>
      <c r="G185" s="61">
        <v>735142.02</v>
      </c>
      <c r="H185" s="77">
        <v>1.5596000000000001</v>
      </c>
    </row>
    <row r="186" spans="1:8" ht="15" customHeight="1" x14ac:dyDescent="0.2">
      <c r="A186" s="214" t="s">
        <v>200</v>
      </c>
      <c r="B186" s="215"/>
      <c r="C186" s="216"/>
      <c r="D186" s="58">
        <v>1814</v>
      </c>
      <c r="E186" s="58">
        <v>16918</v>
      </c>
      <c r="F186" s="59">
        <v>4557</v>
      </c>
      <c r="G186" s="59">
        <v>3137891.43</v>
      </c>
      <c r="H186" s="76">
        <v>1.0487</v>
      </c>
    </row>
    <row r="187" spans="1:8" ht="15" customHeight="1" x14ac:dyDescent="0.2">
      <c r="A187" s="225" t="s">
        <v>96</v>
      </c>
      <c r="B187" s="226"/>
      <c r="C187" s="227"/>
      <c r="D187" s="60">
        <v>3</v>
      </c>
      <c r="E187" s="60">
        <v>82</v>
      </c>
      <c r="F187" s="61">
        <v>12251</v>
      </c>
      <c r="G187" s="61">
        <v>20919456.75</v>
      </c>
      <c r="H187" s="77">
        <v>1.1578999999999999</v>
      </c>
    </row>
    <row r="188" spans="1:8" ht="15" customHeight="1" x14ac:dyDescent="0.2">
      <c r="A188" s="214" t="s">
        <v>201</v>
      </c>
      <c r="B188" s="215"/>
      <c r="C188" s="216"/>
      <c r="D188" s="58">
        <v>1156</v>
      </c>
      <c r="E188" s="58">
        <v>9957</v>
      </c>
      <c r="F188" s="59">
        <v>3537</v>
      </c>
      <c r="G188" s="59">
        <v>3069157.56</v>
      </c>
      <c r="H188" s="76">
        <v>2.7166999999999999</v>
      </c>
    </row>
    <row r="189" spans="1:8" ht="15" customHeight="1" x14ac:dyDescent="0.2">
      <c r="A189" s="225" t="s">
        <v>202</v>
      </c>
      <c r="B189" s="226"/>
      <c r="C189" s="227"/>
      <c r="D189" s="60">
        <v>1737</v>
      </c>
      <c r="E189" s="60">
        <v>2092</v>
      </c>
      <c r="F189" s="61">
        <v>3159</v>
      </c>
      <c r="G189" s="61">
        <v>1084057.47</v>
      </c>
      <c r="H189" s="77">
        <v>1.2398</v>
      </c>
    </row>
    <row r="190" spans="1:8" ht="15" customHeight="1" x14ac:dyDescent="0.2">
      <c r="A190" s="214" t="s">
        <v>203</v>
      </c>
      <c r="B190" s="215"/>
      <c r="C190" s="216"/>
      <c r="D190" s="58">
        <v>1049</v>
      </c>
      <c r="E190" s="58">
        <v>2891</v>
      </c>
      <c r="F190" s="59">
        <v>4489</v>
      </c>
      <c r="G190" s="59">
        <v>8216743.4299999997</v>
      </c>
      <c r="H190" s="76">
        <v>1.6842999999999999</v>
      </c>
    </row>
    <row r="191" spans="1:8" ht="15" customHeight="1" x14ac:dyDescent="0.2">
      <c r="A191" s="225" t="s">
        <v>204</v>
      </c>
      <c r="B191" s="226"/>
      <c r="C191" s="227"/>
      <c r="D191" s="60">
        <v>265</v>
      </c>
      <c r="E191" s="60">
        <v>3695</v>
      </c>
      <c r="F191" s="61">
        <v>7953</v>
      </c>
      <c r="G191" s="61">
        <v>19881759.399999999</v>
      </c>
      <c r="H191" s="77">
        <v>1.2503</v>
      </c>
    </row>
    <row r="192" spans="1:8" ht="15" customHeight="1" x14ac:dyDescent="0.2">
      <c r="A192" s="214" t="s">
        <v>205</v>
      </c>
      <c r="B192" s="215"/>
      <c r="C192" s="216"/>
      <c r="D192" s="58">
        <v>1682</v>
      </c>
      <c r="E192" s="58">
        <v>3015</v>
      </c>
      <c r="F192" s="59">
        <v>4150</v>
      </c>
      <c r="G192" s="59">
        <v>1205727.17</v>
      </c>
      <c r="H192" s="76">
        <v>0.87150000000000005</v>
      </c>
    </row>
    <row r="193" spans="1:9" ht="15" customHeight="1" x14ac:dyDescent="0.2">
      <c r="A193" s="225" t="s">
        <v>206</v>
      </c>
      <c r="B193" s="226"/>
      <c r="C193" s="227"/>
      <c r="D193" s="60">
        <v>2561</v>
      </c>
      <c r="E193" s="60">
        <v>5308</v>
      </c>
      <c r="F193" s="61">
        <v>3397</v>
      </c>
      <c r="G193" s="61">
        <v>602877.9</v>
      </c>
      <c r="H193" s="77">
        <v>1.8614999999999999</v>
      </c>
    </row>
    <row r="194" spans="1:9" ht="15" customHeight="1" x14ac:dyDescent="0.2">
      <c r="A194" s="214" t="s">
        <v>207</v>
      </c>
      <c r="B194" s="215"/>
      <c r="C194" s="216"/>
      <c r="D194" s="58">
        <v>5364</v>
      </c>
      <c r="E194" s="58">
        <v>11056</v>
      </c>
      <c r="F194" s="59">
        <v>4453</v>
      </c>
      <c r="G194" s="59">
        <v>1244001.3700000001</v>
      </c>
      <c r="H194" s="76">
        <v>3.9203000000000001</v>
      </c>
    </row>
    <row r="195" spans="1:9" ht="15" customHeight="1" x14ac:dyDescent="0.2">
      <c r="A195" s="225" t="s">
        <v>208</v>
      </c>
      <c r="B195" s="226"/>
      <c r="C195" s="227"/>
      <c r="D195" s="60">
        <v>658</v>
      </c>
      <c r="E195" s="60">
        <v>11106</v>
      </c>
      <c r="F195" s="61">
        <v>6761</v>
      </c>
      <c r="G195" s="61">
        <v>12805311.58</v>
      </c>
      <c r="H195" s="77">
        <v>0.1956</v>
      </c>
    </row>
    <row r="196" spans="1:9" ht="15" customHeight="1" x14ac:dyDescent="0.2">
      <c r="A196" s="214" t="s">
        <v>97</v>
      </c>
      <c r="B196" s="215"/>
      <c r="C196" s="216"/>
      <c r="D196" s="58">
        <v>19316</v>
      </c>
      <c r="E196" s="58">
        <v>8202</v>
      </c>
      <c r="F196" s="59">
        <v>3672</v>
      </c>
      <c r="G196" s="59">
        <v>222055.64</v>
      </c>
      <c r="H196" s="76">
        <v>0.69430000000000003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14521.16</v>
      </c>
      <c r="E205" s="182">
        <v>14642.7</v>
      </c>
      <c r="F205" s="182">
        <v>15558.25</v>
      </c>
      <c r="G205" s="182">
        <v>15740.57</v>
      </c>
      <c r="H205" s="182">
        <v>13097.85</v>
      </c>
      <c r="I205" s="182">
        <v>13155.27</v>
      </c>
    </row>
    <row r="206" spans="1:9" ht="15" customHeight="1" x14ac:dyDescent="0.2">
      <c r="A206" s="214" t="s">
        <v>383</v>
      </c>
      <c r="B206" s="215"/>
      <c r="C206" s="216"/>
      <c r="D206" s="183">
        <v>8342.5499999999993</v>
      </c>
      <c r="E206" s="183">
        <v>10840.93</v>
      </c>
      <c r="F206" s="183">
        <v>8414.68</v>
      </c>
      <c r="G206" s="183">
        <v>10851.58</v>
      </c>
      <c r="H206" s="183">
        <v>8111.16</v>
      </c>
      <c r="I206" s="183">
        <v>10797.31</v>
      </c>
    </row>
    <row r="207" spans="1:9" ht="15" customHeight="1" x14ac:dyDescent="0.2">
      <c r="A207" s="225" t="s">
        <v>384</v>
      </c>
      <c r="B207" s="226"/>
      <c r="C207" s="227"/>
      <c r="D207" s="184">
        <v>24175.73</v>
      </c>
      <c r="E207" s="184">
        <v>24175.73</v>
      </c>
      <c r="F207" s="184">
        <v>24434.21</v>
      </c>
      <c r="G207" s="184">
        <v>24434.21</v>
      </c>
      <c r="H207" s="184">
        <v>21886.959999999999</v>
      </c>
      <c r="I207" s="184">
        <v>21886.959999999999</v>
      </c>
    </row>
    <row r="208" spans="1:9" ht="15" customHeight="1" x14ac:dyDescent="0.2">
      <c r="A208" s="214" t="s">
        <v>385</v>
      </c>
      <c r="B208" s="215"/>
      <c r="C208" s="216"/>
      <c r="D208" s="183">
        <v>15721.11</v>
      </c>
      <c r="E208" s="183">
        <v>15727.95</v>
      </c>
      <c r="F208" s="183">
        <v>17506.8</v>
      </c>
      <c r="G208" s="183">
        <v>17517.77</v>
      </c>
      <c r="H208" s="183">
        <v>13532.78</v>
      </c>
      <c r="I208" s="183">
        <v>13535.79</v>
      </c>
    </row>
    <row r="209" spans="1:9" ht="15" customHeight="1" x14ac:dyDescent="0.2">
      <c r="A209" s="225" t="s">
        <v>386</v>
      </c>
      <c r="B209" s="226"/>
      <c r="C209" s="227"/>
      <c r="D209" s="184">
        <v>10693.08</v>
      </c>
      <c r="E209" s="184">
        <v>10693.08</v>
      </c>
      <c r="F209" s="184">
        <v>10488.91</v>
      </c>
      <c r="G209" s="184">
        <v>10488.91</v>
      </c>
      <c r="H209" s="184">
        <v>11712.27</v>
      </c>
      <c r="I209" s="184">
        <v>11712.27</v>
      </c>
    </row>
    <row r="210" spans="1:9" ht="15" customHeight="1" x14ac:dyDescent="0.2">
      <c r="A210" s="214" t="s">
        <v>387</v>
      </c>
      <c r="B210" s="215"/>
      <c r="C210" s="216"/>
      <c r="D210" s="183">
        <v>31788.13</v>
      </c>
      <c r="E210" s="183">
        <v>31788.13</v>
      </c>
      <c r="F210" s="183">
        <v>32352.639999999999</v>
      </c>
      <c r="G210" s="183">
        <v>32352.639999999999</v>
      </c>
      <c r="H210" s="183">
        <v>29503.89</v>
      </c>
      <c r="I210" s="183">
        <v>29503.89</v>
      </c>
    </row>
    <row r="211" spans="1:9" ht="15" customHeight="1" x14ac:dyDescent="0.2">
      <c r="A211" s="225" t="s">
        <v>388</v>
      </c>
      <c r="B211" s="226"/>
      <c r="C211" s="227"/>
      <c r="D211" s="184">
        <v>12614.09</v>
      </c>
      <c r="E211" s="184">
        <v>12615.03</v>
      </c>
      <c r="F211" s="184">
        <v>13348.73</v>
      </c>
      <c r="G211" s="184">
        <v>13350.25</v>
      </c>
      <c r="H211" s="184">
        <v>11600.09</v>
      </c>
      <c r="I211" s="184">
        <v>11600.43</v>
      </c>
    </row>
    <row r="212" spans="1:9" ht="15" customHeight="1" x14ac:dyDescent="0.2">
      <c r="A212" s="214" t="s">
        <v>389</v>
      </c>
      <c r="B212" s="215"/>
      <c r="C212" s="216"/>
      <c r="D212" s="183">
        <v>14682.69</v>
      </c>
      <c r="E212" s="183">
        <v>14698.07</v>
      </c>
      <c r="F212" s="183">
        <v>14669.72</v>
      </c>
      <c r="G212" s="183">
        <v>14681.89</v>
      </c>
      <c r="H212" s="183">
        <v>14731.54</v>
      </c>
      <c r="I212" s="183">
        <v>14759.11</v>
      </c>
    </row>
    <row r="213" spans="1:9" ht="15" customHeight="1" x14ac:dyDescent="0.2">
      <c r="A213" s="225" t="s">
        <v>390</v>
      </c>
      <c r="B213" s="226"/>
      <c r="C213" s="227"/>
      <c r="D213" s="184">
        <v>11547.76</v>
      </c>
      <c r="E213" s="184">
        <v>11547.76</v>
      </c>
      <c r="F213" s="184">
        <v>12066.92</v>
      </c>
      <c r="G213" s="184">
        <v>12066.92</v>
      </c>
      <c r="H213" s="184">
        <v>10934.79</v>
      </c>
      <c r="I213" s="184">
        <v>10934.79</v>
      </c>
    </row>
    <row r="214" spans="1:9" ht="15" customHeight="1" x14ac:dyDescent="0.2">
      <c r="A214" s="214" t="s">
        <v>391</v>
      </c>
      <c r="B214" s="215"/>
      <c r="C214" s="216"/>
      <c r="D214" s="183">
        <v>16526.82</v>
      </c>
      <c r="E214" s="183">
        <v>16526.82</v>
      </c>
      <c r="F214" s="183">
        <v>17792.32</v>
      </c>
      <c r="G214" s="183">
        <v>17792.32</v>
      </c>
      <c r="H214" s="183">
        <v>15772.43</v>
      </c>
      <c r="I214" s="183">
        <v>15772.43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973610</v>
      </c>
      <c r="E220" s="58">
        <v>896347</v>
      </c>
      <c r="F220" s="58">
        <v>563221</v>
      </c>
      <c r="G220" s="58">
        <v>512856</v>
      </c>
      <c r="H220" s="58">
        <v>410389</v>
      </c>
      <c r="I220" s="58">
        <v>383491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7</v>
      </c>
      <c r="E222" s="58">
        <v>7</v>
      </c>
      <c r="F222" s="58">
        <v>5</v>
      </c>
      <c r="G222" s="58">
        <v>5</v>
      </c>
      <c r="H222" s="58">
        <v>2</v>
      </c>
      <c r="I222" s="58">
        <v>2</v>
      </c>
    </row>
    <row r="223" spans="1:9" ht="15" customHeight="1" x14ac:dyDescent="0.2">
      <c r="A223" s="208" t="s">
        <v>403</v>
      </c>
      <c r="B223" s="209"/>
      <c r="C223" s="209"/>
      <c r="D223" s="181">
        <v>32213</v>
      </c>
      <c r="E223" s="58">
        <v>29870</v>
      </c>
      <c r="F223" s="58">
        <v>19096</v>
      </c>
      <c r="G223" s="58">
        <v>17447</v>
      </c>
      <c r="H223" s="58">
        <v>13117</v>
      </c>
      <c r="I223" s="58">
        <v>12423</v>
      </c>
    </row>
    <row r="224" spans="1:9" ht="15" customHeight="1" x14ac:dyDescent="0.2">
      <c r="A224" s="208" t="s">
        <v>404</v>
      </c>
      <c r="B224" s="209"/>
      <c r="C224" s="209"/>
      <c r="D224" s="181">
        <v>285979</v>
      </c>
      <c r="E224" s="58">
        <v>261381</v>
      </c>
      <c r="F224" s="58">
        <v>164257</v>
      </c>
      <c r="G224" s="58">
        <v>148110</v>
      </c>
      <c r="H224" s="58">
        <v>121722</v>
      </c>
      <c r="I224" s="58">
        <v>113271</v>
      </c>
    </row>
    <row r="225" spans="1:9" ht="15" customHeight="1" x14ac:dyDescent="0.2">
      <c r="A225" s="208" t="s">
        <v>405</v>
      </c>
      <c r="B225" s="209"/>
      <c r="C225" s="209"/>
      <c r="D225" s="181">
        <v>257984</v>
      </c>
      <c r="E225" s="58">
        <v>235436</v>
      </c>
      <c r="F225" s="58">
        <v>146566</v>
      </c>
      <c r="G225" s="58">
        <v>132219</v>
      </c>
      <c r="H225" s="58">
        <v>111418</v>
      </c>
      <c r="I225" s="58">
        <v>103217</v>
      </c>
    </row>
    <row r="226" spans="1:9" ht="15" customHeight="1" x14ac:dyDescent="0.2">
      <c r="A226" s="208" t="s">
        <v>406</v>
      </c>
      <c r="B226" s="209"/>
      <c r="C226" s="209"/>
      <c r="D226" s="181">
        <v>220434</v>
      </c>
      <c r="E226" s="58">
        <v>204305</v>
      </c>
      <c r="F226" s="58">
        <v>125209</v>
      </c>
      <c r="G226" s="58">
        <v>115032</v>
      </c>
      <c r="H226" s="58">
        <v>95225</v>
      </c>
      <c r="I226" s="58">
        <v>89273</v>
      </c>
    </row>
    <row r="227" spans="1:9" ht="15" customHeight="1" x14ac:dyDescent="0.2">
      <c r="A227" s="208" t="s">
        <v>407</v>
      </c>
      <c r="B227" s="209"/>
      <c r="C227" s="209"/>
      <c r="D227" s="181">
        <v>151904</v>
      </c>
      <c r="E227" s="58">
        <v>142125</v>
      </c>
      <c r="F227" s="58">
        <v>91005</v>
      </c>
      <c r="G227" s="58">
        <v>84416</v>
      </c>
      <c r="H227" s="58">
        <v>60899</v>
      </c>
      <c r="I227" s="58">
        <v>57709</v>
      </c>
    </row>
    <row r="228" spans="1:9" ht="15" customHeight="1" x14ac:dyDescent="0.2">
      <c r="A228" s="208" t="s">
        <v>408</v>
      </c>
      <c r="B228" s="209"/>
      <c r="C228" s="209"/>
      <c r="D228" s="181">
        <v>22906</v>
      </c>
      <c r="E228" s="58">
        <v>21247</v>
      </c>
      <c r="F228" s="58">
        <v>15336</v>
      </c>
      <c r="G228" s="58">
        <v>14066</v>
      </c>
      <c r="H228" s="58">
        <v>7570</v>
      </c>
      <c r="I228" s="58">
        <v>7181</v>
      </c>
    </row>
    <row r="229" spans="1:9" ht="15" customHeight="1" x14ac:dyDescent="0.2">
      <c r="A229" s="208" t="s">
        <v>409</v>
      </c>
      <c r="B229" s="209"/>
      <c r="C229" s="209"/>
      <c r="D229" s="181">
        <v>2183</v>
      </c>
      <c r="E229" s="58">
        <v>1976</v>
      </c>
      <c r="F229" s="58">
        <v>1747</v>
      </c>
      <c r="G229" s="58">
        <v>1561</v>
      </c>
      <c r="H229" s="58">
        <v>436</v>
      </c>
      <c r="I229" s="58">
        <v>415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572</v>
      </c>
      <c r="E231" s="58">
        <v>526</v>
      </c>
      <c r="F231" s="58">
        <v>192</v>
      </c>
      <c r="G231" s="58">
        <v>171</v>
      </c>
      <c r="H231" s="58">
        <v>380</v>
      </c>
      <c r="I231" s="58">
        <v>355</v>
      </c>
    </row>
    <row r="232" spans="1:9" ht="15" customHeight="1" x14ac:dyDescent="0.2">
      <c r="A232" s="208" t="s">
        <v>412</v>
      </c>
      <c r="B232" s="209"/>
      <c r="C232" s="209"/>
      <c r="D232" s="181">
        <v>453208</v>
      </c>
      <c r="E232" s="58">
        <v>414539</v>
      </c>
      <c r="F232" s="58">
        <v>241001</v>
      </c>
      <c r="G232" s="58">
        <v>216244</v>
      </c>
      <c r="H232" s="58">
        <v>212207</v>
      </c>
      <c r="I232" s="58">
        <v>198295</v>
      </c>
    </row>
    <row r="233" spans="1:9" ht="15" customHeight="1" x14ac:dyDescent="0.2">
      <c r="A233" s="208" t="s">
        <v>413</v>
      </c>
      <c r="B233" s="209"/>
      <c r="C233" s="209"/>
      <c r="D233" s="181">
        <v>411775</v>
      </c>
      <c r="E233" s="58">
        <v>380221</v>
      </c>
      <c r="F233" s="58">
        <v>244378</v>
      </c>
      <c r="G233" s="58">
        <v>223958</v>
      </c>
      <c r="H233" s="58">
        <v>167397</v>
      </c>
      <c r="I233" s="58">
        <v>156263</v>
      </c>
    </row>
    <row r="234" spans="1:9" ht="15" customHeight="1" x14ac:dyDescent="0.2">
      <c r="A234" s="208" t="s">
        <v>414</v>
      </c>
      <c r="B234" s="209"/>
      <c r="C234" s="209"/>
      <c r="D234" s="181">
        <v>79578</v>
      </c>
      <c r="E234" s="58">
        <v>73636</v>
      </c>
      <c r="F234" s="58">
        <v>56221</v>
      </c>
      <c r="G234" s="58">
        <v>51885</v>
      </c>
      <c r="H234" s="58">
        <v>23357</v>
      </c>
      <c r="I234" s="58">
        <v>21751</v>
      </c>
    </row>
    <row r="235" spans="1:9" ht="15" customHeight="1" x14ac:dyDescent="0.2">
      <c r="A235" s="208" t="s">
        <v>415</v>
      </c>
      <c r="B235" s="209"/>
      <c r="C235" s="209"/>
      <c r="D235" s="181">
        <v>27826</v>
      </c>
      <c r="E235" s="58">
        <v>26774</v>
      </c>
      <c r="F235" s="58">
        <v>20953</v>
      </c>
      <c r="G235" s="58">
        <v>20122</v>
      </c>
      <c r="H235" s="58">
        <v>6873</v>
      </c>
      <c r="I235" s="58">
        <v>6652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651</v>
      </c>
      <c r="E238" s="58">
        <v>651</v>
      </c>
      <c r="F238" s="58">
        <v>476</v>
      </c>
      <c r="G238" s="58">
        <v>476</v>
      </c>
      <c r="H238" s="58">
        <v>175</v>
      </c>
      <c r="I238" s="58">
        <v>175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12005</v>
      </c>
      <c r="E240" s="58">
        <v>11535</v>
      </c>
      <c r="F240" s="58">
        <v>6859</v>
      </c>
      <c r="G240" s="58">
        <v>6504</v>
      </c>
      <c r="H240" s="58">
        <v>5146</v>
      </c>
      <c r="I240" s="58">
        <v>5031</v>
      </c>
    </row>
    <row r="241" spans="1:9" ht="15" customHeight="1" x14ac:dyDescent="0.2">
      <c r="A241" s="208" t="s">
        <v>421</v>
      </c>
      <c r="B241" s="209"/>
      <c r="C241" s="209"/>
      <c r="D241" s="181">
        <v>50943</v>
      </c>
      <c r="E241" s="58">
        <v>48262</v>
      </c>
      <c r="F241" s="58">
        <v>30611</v>
      </c>
      <c r="G241" s="58">
        <v>28578</v>
      </c>
      <c r="H241" s="58">
        <v>20332</v>
      </c>
      <c r="I241" s="58">
        <v>19684</v>
      </c>
    </row>
    <row r="242" spans="1:9" ht="15" customHeight="1" x14ac:dyDescent="0.2">
      <c r="A242" s="208" t="s">
        <v>422</v>
      </c>
      <c r="B242" s="209"/>
      <c r="C242" s="209"/>
      <c r="D242" s="181">
        <v>171073</v>
      </c>
      <c r="E242" s="58">
        <v>154729</v>
      </c>
      <c r="F242" s="58">
        <v>109592</v>
      </c>
      <c r="G242" s="58">
        <v>97548</v>
      </c>
      <c r="H242" s="58">
        <v>61481</v>
      </c>
      <c r="I242" s="58">
        <v>57181</v>
      </c>
    </row>
    <row r="243" spans="1:9" ht="15" customHeight="1" x14ac:dyDescent="0.2">
      <c r="A243" s="208" t="s">
        <v>423</v>
      </c>
      <c r="B243" s="209"/>
      <c r="C243" s="209"/>
      <c r="D243" s="181">
        <v>158222</v>
      </c>
      <c r="E243" s="58">
        <v>138227</v>
      </c>
      <c r="F243" s="58">
        <v>103594</v>
      </c>
      <c r="G243" s="58">
        <v>89099</v>
      </c>
      <c r="H243" s="58">
        <v>54628</v>
      </c>
      <c r="I243" s="58">
        <v>49128</v>
      </c>
    </row>
    <row r="244" spans="1:9" ht="15" customHeight="1" x14ac:dyDescent="0.2">
      <c r="A244" s="208" t="s">
        <v>424</v>
      </c>
      <c r="B244" s="209"/>
      <c r="C244" s="209"/>
      <c r="D244" s="181">
        <v>73700</v>
      </c>
      <c r="E244" s="58">
        <v>64468</v>
      </c>
      <c r="F244" s="58">
        <v>45147</v>
      </c>
      <c r="G244" s="58">
        <v>39098</v>
      </c>
      <c r="H244" s="58">
        <v>28553</v>
      </c>
      <c r="I244" s="58">
        <v>25370</v>
      </c>
    </row>
    <row r="245" spans="1:9" ht="15" customHeight="1" x14ac:dyDescent="0.2">
      <c r="A245" s="208" t="s">
        <v>425</v>
      </c>
      <c r="B245" s="209"/>
      <c r="C245" s="209"/>
      <c r="D245" s="181">
        <v>80683</v>
      </c>
      <c r="E245" s="58">
        <v>74349</v>
      </c>
      <c r="F245" s="58">
        <v>48861</v>
      </c>
      <c r="G245" s="58">
        <v>44804</v>
      </c>
      <c r="H245" s="58">
        <v>31822</v>
      </c>
      <c r="I245" s="58">
        <v>29545</v>
      </c>
    </row>
    <row r="246" spans="1:9" ht="15" customHeight="1" x14ac:dyDescent="0.2">
      <c r="A246" s="208" t="s">
        <v>426</v>
      </c>
      <c r="B246" s="209"/>
      <c r="C246" s="209"/>
      <c r="D246" s="181">
        <v>426984</v>
      </c>
      <c r="E246" s="58">
        <v>404777</v>
      </c>
      <c r="F246" s="58">
        <v>218557</v>
      </c>
      <c r="G246" s="58">
        <v>207225</v>
      </c>
      <c r="H246" s="58">
        <v>208427</v>
      </c>
      <c r="I246" s="58">
        <v>197552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20274</v>
      </c>
      <c r="E248" s="58">
        <v>16100</v>
      </c>
      <c r="F248" s="58">
        <v>6859</v>
      </c>
      <c r="G248" s="58">
        <v>6504</v>
      </c>
      <c r="H248" s="58">
        <v>4818</v>
      </c>
      <c r="I248" s="58">
        <v>3577</v>
      </c>
    </row>
    <row r="249" spans="1:9" ht="15" customHeight="1" x14ac:dyDescent="0.2">
      <c r="A249" s="208" t="s">
        <v>429</v>
      </c>
      <c r="B249" s="209"/>
      <c r="C249" s="209"/>
      <c r="D249" s="181">
        <v>11599</v>
      </c>
      <c r="E249" s="58">
        <v>10581</v>
      </c>
      <c r="F249" s="58">
        <v>30611</v>
      </c>
      <c r="G249" s="58">
        <v>28578</v>
      </c>
      <c r="H249" s="58">
        <v>1177</v>
      </c>
      <c r="I249" s="58">
        <v>1100</v>
      </c>
    </row>
    <row r="250" spans="1:9" ht="15" customHeight="1" x14ac:dyDescent="0.2">
      <c r="A250" s="208" t="s">
        <v>430</v>
      </c>
      <c r="B250" s="209"/>
      <c r="C250" s="209"/>
      <c r="D250" s="181">
        <v>513541</v>
      </c>
      <c r="E250" s="58">
        <v>478606</v>
      </c>
      <c r="F250" s="58">
        <v>109592</v>
      </c>
      <c r="G250" s="58">
        <v>97548</v>
      </c>
      <c r="H250" s="58">
        <v>230755</v>
      </c>
      <c r="I250" s="58">
        <v>216501</v>
      </c>
    </row>
    <row r="251" spans="1:9" ht="15" customHeight="1" x14ac:dyDescent="0.2">
      <c r="A251" s="208" t="s">
        <v>431</v>
      </c>
      <c r="B251" s="209"/>
      <c r="C251" s="209"/>
      <c r="D251" s="181">
        <v>48745</v>
      </c>
      <c r="E251" s="58">
        <v>34663</v>
      </c>
      <c r="F251" s="58">
        <v>103594</v>
      </c>
      <c r="G251" s="58">
        <v>89099</v>
      </c>
      <c r="H251" s="58">
        <v>8135</v>
      </c>
      <c r="I251" s="58">
        <v>6559</v>
      </c>
    </row>
    <row r="252" spans="1:9" ht="15" customHeight="1" x14ac:dyDescent="0.2">
      <c r="A252" s="208" t="s">
        <v>432</v>
      </c>
      <c r="B252" s="209"/>
      <c r="C252" s="209"/>
      <c r="D252" s="181">
        <v>5001</v>
      </c>
      <c r="E252" s="58">
        <v>3806</v>
      </c>
      <c r="F252" s="58">
        <v>45147</v>
      </c>
      <c r="G252" s="58">
        <v>39098</v>
      </c>
      <c r="H252" s="58">
        <v>991</v>
      </c>
      <c r="I252" s="58">
        <v>754</v>
      </c>
    </row>
    <row r="253" spans="1:9" ht="15" customHeight="1" x14ac:dyDescent="0.2">
      <c r="A253" s="208" t="s">
        <v>433</v>
      </c>
      <c r="B253" s="209"/>
      <c r="C253" s="209"/>
      <c r="D253" s="181">
        <v>149682</v>
      </c>
      <c r="E253" s="58">
        <v>141111</v>
      </c>
      <c r="F253" s="58">
        <v>48861</v>
      </c>
      <c r="G253" s="58">
        <v>44804</v>
      </c>
      <c r="H253" s="58">
        <v>62885</v>
      </c>
      <c r="I253" s="58">
        <v>59694</v>
      </c>
    </row>
    <row r="254" spans="1:9" ht="15" customHeight="1" x14ac:dyDescent="0.2">
      <c r="A254" s="208" t="s">
        <v>434</v>
      </c>
      <c r="B254" s="209"/>
      <c r="C254" s="209"/>
      <c r="D254" s="181">
        <v>47003</v>
      </c>
      <c r="E254" s="58">
        <v>42733</v>
      </c>
      <c r="F254" s="58">
        <v>218557</v>
      </c>
      <c r="G254" s="58">
        <v>207225</v>
      </c>
      <c r="H254" s="58">
        <v>9865</v>
      </c>
      <c r="I254" s="58">
        <v>8333</v>
      </c>
    </row>
    <row r="255" spans="1:9" ht="15" customHeight="1" x14ac:dyDescent="0.2">
      <c r="A255" s="208" t="s">
        <v>435</v>
      </c>
      <c r="B255" s="209"/>
      <c r="C255" s="209"/>
      <c r="D255" s="181">
        <v>116763</v>
      </c>
      <c r="E255" s="58">
        <v>112250</v>
      </c>
      <c r="F255" s="58">
        <v>0</v>
      </c>
      <c r="G255" s="58">
        <v>0</v>
      </c>
      <c r="H255" s="58">
        <v>53544</v>
      </c>
      <c r="I255" s="58">
        <v>51520</v>
      </c>
    </row>
    <row r="256" spans="1:9" x14ac:dyDescent="0.2">
      <c r="A256" s="208" t="s">
        <v>436</v>
      </c>
      <c r="B256" s="209"/>
      <c r="C256" s="209"/>
      <c r="D256" s="181">
        <v>61002</v>
      </c>
      <c r="E256" s="58">
        <v>56497</v>
      </c>
      <c r="F256" s="58">
        <v>0</v>
      </c>
      <c r="G256" s="58">
        <v>0</v>
      </c>
      <c r="H256" s="58">
        <v>38219</v>
      </c>
      <c r="I256" s="58">
        <v>35453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72998</v>
      </c>
      <c r="E259" s="78">
        <f>SUM(E260:E299)</f>
        <v>74226</v>
      </c>
      <c r="F259" s="83">
        <v>1950.84</v>
      </c>
      <c r="G259" s="83">
        <v>1983.74</v>
      </c>
      <c r="H259" s="84">
        <f>IF(D259&gt;0,E259/D259-1,"N/A")</f>
        <v>1.6822378695306783E-2</v>
      </c>
      <c r="I259" s="84">
        <f>IF(F259&gt;0,G259/F259-1,"N/A")</f>
        <v>1.6864530151114332E-2</v>
      </c>
    </row>
    <row r="260" spans="1:9" ht="15.75" customHeight="1" x14ac:dyDescent="0.2">
      <c r="A260" s="138" t="s">
        <v>212</v>
      </c>
      <c r="B260" s="106"/>
      <c r="C260" s="107"/>
      <c r="D260" s="58">
        <v>1005</v>
      </c>
      <c r="E260" s="58">
        <v>1142</v>
      </c>
      <c r="F260" s="81">
        <v>26.86</v>
      </c>
      <c r="G260" s="81">
        <v>30.52</v>
      </c>
      <c r="H260" s="62">
        <f>IF(D260&gt;0,E260/D260-1,"N/A")</f>
        <v>0.1363184079601989</v>
      </c>
      <c r="I260" s="62">
        <f>IF(F260&gt;0,G260/F260-1,"N/A")</f>
        <v>0.13626209977661952</v>
      </c>
    </row>
    <row r="261" spans="1:9" ht="15.75" customHeight="1" x14ac:dyDescent="0.2">
      <c r="A261" s="139" t="s">
        <v>290</v>
      </c>
      <c r="B261" s="108"/>
      <c r="C261" s="109"/>
      <c r="D261" s="60">
        <v>8501</v>
      </c>
      <c r="E261" s="60">
        <v>8020</v>
      </c>
      <c r="F261" s="82">
        <v>227.19</v>
      </c>
      <c r="G261" s="82">
        <v>214.33</v>
      </c>
      <c r="H261" s="63">
        <f>IF(D261&gt;0,E261/D261-1,"N/A")</f>
        <v>-5.6581578637807328E-2</v>
      </c>
      <c r="I261" s="63">
        <f>IF(F261&gt;0,G261/F261-1,"N/A")</f>
        <v>-5.6604604075883524E-2</v>
      </c>
    </row>
    <row r="262" spans="1:9" ht="15.75" customHeight="1" x14ac:dyDescent="0.2">
      <c r="A262" s="138" t="s">
        <v>213</v>
      </c>
      <c r="B262" s="106"/>
      <c r="C262" s="107"/>
      <c r="D262" s="58">
        <v>960</v>
      </c>
      <c r="E262" s="58">
        <v>895</v>
      </c>
      <c r="F262" s="81">
        <v>25.66</v>
      </c>
      <c r="G262" s="81">
        <v>23.92</v>
      </c>
      <c r="H262" s="62">
        <f t="shared" ref="H262:H299" si="9">IF(D262&gt;0,E262/D262-1,"N/A")</f>
        <v>-6.770833333333337E-2</v>
      </c>
      <c r="I262" s="62">
        <f t="shared" ref="I262:I299" si="10">IF(F262&gt;0,G262/F262-1,"N/A")</f>
        <v>-6.7809820732657733E-2</v>
      </c>
    </row>
    <row r="263" spans="1:9" ht="15.75" customHeight="1" x14ac:dyDescent="0.2">
      <c r="A263" s="139" t="s">
        <v>214</v>
      </c>
      <c r="B263" s="108"/>
      <c r="C263" s="109"/>
      <c r="D263" s="60">
        <v>20</v>
      </c>
      <c r="E263" s="60">
        <v>5</v>
      </c>
      <c r="F263" s="82">
        <v>0.53</v>
      </c>
      <c r="G263" s="82">
        <v>0.13</v>
      </c>
      <c r="H263" s="63">
        <f t="shared" si="9"/>
        <v>-0.75</v>
      </c>
      <c r="I263" s="63">
        <f t="shared" si="10"/>
        <v>-0.75471698113207553</v>
      </c>
    </row>
    <row r="264" spans="1:9" ht="15.75" customHeight="1" x14ac:dyDescent="0.2">
      <c r="A264" s="138" t="s">
        <v>211</v>
      </c>
      <c r="B264" s="106"/>
      <c r="C264" s="107"/>
      <c r="D264" s="58">
        <v>4144</v>
      </c>
      <c r="E264" s="58">
        <v>7601</v>
      </c>
      <c r="F264" s="81">
        <v>110.75</v>
      </c>
      <c r="G264" s="81">
        <v>203.13</v>
      </c>
      <c r="H264" s="62">
        <f t="shared" si="9"/>
        <v>0.83421814671814665</v>
      </c>
      <c r="I264" s="62">
        <f t="shared" si="10"/>
        <v>0.83413092550790058</v>
      </c>
    </row>
    <row r="265" spans="1:9" ht="15.75" customHeight="1" x14ac:dyDescent="0.2">
      <c r="A265" s="139" t="s">
        <v>291</v>
      </c>
      <c r="B265" s="108"/>
      <c r="C265" s="109"/>
      <c r="D265" s="60">
        <v>832</v>
      </c>
      <c r="E265" s="60">
        <v>1583</v>
      </c>
      <c r="F265" s="82">
        <v>22.23</v>
      </c>
      <c r="G265" s="82">
        <v>42.31</v>
      </c>
      <c r="H265" s="63">
        <f t="shared" si="9"/>
        <v>0.90264423076923084</v>
      </c>
      <c r="I265" s="63">
        <f t="shared" si="10"/>
        <v>0.90328385065227179</v>
      </c>
    </row>
    <row r="266" spans="1:9" ht="15.75" customHeight="1" x14ac:dyDescent="0.2">
      <c r="A266" s="138" t="s">
        <v>236</v>
      </c>
      <c r="B266" s="106"/>
      <c r="C266" s="107"/>
      <c r="D266" s="58">
        <v>14426</v>
      </c>
      <c r="E266" s="58">
        <v>14603</v>
      </c>
      <c r="F266" s="81">
        <v>385.53</v>
      </c>
      <c r="G266" s="81">
        <v>390.26</v>
      </c>
      <c r="H266" s="62">
        <f t="shared" si="9"/>
        <v>1.2269513378621921E-2</v>
      </c>
      <c r="I266" s="62">
        <f t="shared" si="10"/>
        <v>1.2268824734780637E-2</v>
      </c>
    </row>
    <row r="267" spans="1:9" ht="15.75" customHeight="1" x14ac:dyDescent="0.2">
      <c r="A267" s="139" t="s">
        <v>292</v>
      </c>
      <c r="B267" s="108"/>
      <c r="C267" s="109"/>
      <c r="D267" s="60">
        <v>1879</v>
      </c>
      <c r="E267" s="60">
        <v>2145</v>
      </c>
      <c r="F267" s="82">
        <v>50.22</v>
      </c>
      <c r="G267" s="82">
        <v>57.32</v>
      </c>
      <c r="H267" s="63">
        <f t="shared" si="9"/>
        <v>0.14156466205428409</v>
      </c>
      <c r="I267" s="63">
        <f t="shared" si="10"/>
        <v>0.14137793707686175</v>
      </c>
    </row>
    <row r="268" spans="1:9" ht="15.75" x14ac:dyDescent="0.2">
      <c r="A268" s="138" t="s">
        <v>293</v>
      </c>
      <c r="B268" s="106"/>
      <c r="C268" s="107"/>
      <c r="D268" s="58">
        <v>33</v>
      </c>
      <c r="E268" s="58">
        <v>37</v>
      </c>
      <c r="F268" s="81">
        <v>0.88</v>
      </c>
      <c r="G268" s="81">
        <v>0.99</v>
      </c>
      <c r="H268" s="62">
        <f t="shared" si="9"/>
        <v>0.1212121212121211</v>
      </c>
      <c r="I268" s="62">
        <f t="shared" si="10"/>
        <v>0.125</v>
      </c>
    </row>
    <row r="269" spans="1:9" ht="15.75" customHeight="1" x14ac:dyDescent="0.2">
      <c r="A269" s="139" t="s">
        <v>319</v>
      </c>
      <c r="B269" s="108"/>
      <c r="C269" s="109"/>
      <c r="D269" s="60">
        <v>31</v>
      </c>
      <c r="E269" s="60">
        <v>40</v>
      </c>
      <c r="F269" s="82">
        <v>0.83</v>
      </c>
      <c r="G269" s="82">
        <v>1.07</v>
      </c>
      <c r="H269" s="63">
        <f t="shared" si="9"/>
        <v>0.29032258064516125</v>
      </c>
      <c r="I269" s="63">
        <f t="shared" si="10"/>
        <v>0.28915662650602414</v>
      </c>
    </row>
    <row r="270" spans="1:9" ht="15.75" x14ac:dyDescent="0.2">
      <c r="A270" s="138" t="s">
        <v>294</v>
      </c>
      <c r="B270" s="106"/>
      <c r="C270" s="107"/>
      <c r="D270" s="58">
        <v>12968</v>
      </c>
      <c r="E270" s="58">
        <v>13739</v>
      </c>
      <c r="F270" s="81">
        <v>346.56</v>
      </c>
      <c r="G270" s="81">
        <v>367.17</v>
      </c>
      <c r="H270" s="62">
        <f t="shared" si="9"/>
        <v>5.945404071560767E-2</v>
      </c>
      <c r="I270" s="62">
        <f t="shared" si="10"/>
        <v>5.9470221606648277E-2</v>
      </c>
    </row>
    <row r="271" spans="1:9" ht="15.75" x14ac:dyDescent="0.2">
      <c r="A271" s="139" t="s">
        <v>295</v>
      </c>
      <c r="B271" s="108"/>
      <c r="C271" s="109"/>
      <c r="D271" s="60">
        <v>1691</v>
      </c>
      <c r="E271" s="60">
        <v>1984</v>
      </c>
      <c r="F271" s="82">
        <v>45.19</v>
      </c>
      <c r="G271" s="82">
        <v>53.02</v>
      </c>
      <c r="H271" s="63">
        <f t="shared" si="9"/>
        <v>0.17327025428740384</v>
      </c>
      <c r="I271" s="63">
        <f t="shared" si="10"/>
        <v>0.17326842221730487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240</v>
      </c>
      <c r="F272" s="81">
        <v>0</v>
      </c>
      <c r="G272" s="81">
        <v>6.41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221</v>
      </c>
      <c r="E273" s="60">
        <v>172</v>
      </c>
      <c r="F273" s="82">
        <v>5.91</v>
      </c>
      <c r="G273" s="82">
        <v>4.5999999999999996</v>
      </c>
      <c r="H273" s="63">
        <f t="shared" si="9"/>
        <v>-0.22171945701357465</v>
      </c>
      <c r="I273" s="63">
        <f t="shared" si="10"/>
        <v>-0.22165820642978007</v>
      </c>
    </row>
    <row r="274" spans="1:9" ht="15.75" customHeight="1" x14ac:dyDescent="0.2">
      <c r="A274" s="138" t="s">
        <v>298</v>
      </c>
      <c r="B274" s="106"/>
      <c r="C274" s="107"/>
      <c r="D274" s="58">
        <v>2</v>
      </c>
      <c r="E274" s="58">
        <v>0</v>
      </c>
      <c r="F274" s="81">
        <v>0.05</v>
      </c>
      <c r="G274" s="81">
        <v>0</v>
      </c>
      <c r="H274" s="62">
        <f t="shared" si="9"/>
        <v>-1</v>
      </c>
      <c r="I274" s="62">
        <f t="shared" si="10"/>
        <v>-1</v>
      </c>
    </row>
    <row r="275" spans="1:9" ht="15.75" customHeight="1" x14ac:dyDescent="0.2">
      <c r="A275" s="139" t="s">
        <v>320</v>
      </c>
      <c r="B275" s="108"/>
      <c r="C275" s="109"/>
      <c r="D275" s="60">
        <v>375</v>
      </c>
      <c r="E275" s="60">
        <v>447</v>
      </c>
      <c r="F275" s="82">
        <v>10.02</v>
      </c>
      <c r="G275" s="82">
        <v>11.95</v>
      </c>
      <c r="H275" s="63">
        <f t="shared" si="9"/>
        <v>0.19199999999999995</v>
      </c>
      <c r="I275" s="63">
        <f t="shared" si="10"/>
        <v>0.19261477045908171</v>
      </c>
    </row>
    <row r="276" spans="1:9" ht="15.75" x14ac:dyDescent="0.2">
      <c r="A276" s="138" t="s">
        <v>299</v>
      </c>
      <c r="B276" s="106"/>
      <c r="C276" s="107"/>
      <c r="D276" s="58">
        <v>309</v>
      </c>
      <c r="E276" s="58">
        <v>307</v>
      </c>
      <c r="F276" s="81">
        <v>8.26</v>
      </c>
      <c r="G276" s="81">
        <v>8.1999999999999993</v>
      </c>
      <c r="H276" s="62">
        <f t="shared" si="9"/>
        <v>-6.4724919093851474E-3</v>
      </c>
      <c r="I276" s="62">
        <f t="shared" si="10"/>
        <v>-7.2639225181598821E-3</v>
      </c>
    </row>
    <row r="277" spans="1:9" ht="15.75" x14ac:dyDescent="0.2">
      <c r="A277" s="139" t="s">
        <v>300</v>
      </c>
      <c r="B277" s="108"/>
      <c r="C277" s="109"/>
      <c r="D277" s="60">
        <v>1047</v>
      </c>
      <c r="E277" s="60">
        <v>1245</v>
      </c>
      <c r="F277" s="82">
        <v>27.98</v>
      </c>
      <c r="G277" s="82">
        <v>33.270000000000003</v>
      </c>
      <c r="H277" s="63">
        <f t="shared" si="9"/>
        <v>0.18911174785100293</v>
      </c>
      <c r="I277" s="63">
        <f t="shared" si="10"/>
        <v>0.18906361686919237</v>
      </c>
    </row>
    <row r="278" spans="1:9" ht="15.75" x14ac:dyDescent="0.2">
      <c r="A278" s="138" t="s">
        <v>301</v>
      </c>
      <c r="B278" s="106"/>
      <c r="C278" s="107"/>
      <c r="D278" s="58">
        <v>76</v>
      </c>
      <c r="E278" s="58">
        <v>107</v>
      </c>
      <c r="F278" s="81">
        <v>2.0299999999999998</v>
      </c>
      <c r="G278" s="81">
        <v>2.86</v>
      </c>
      <c r="H278" s="62">
        <f t="shared" si="9"/>
        <v>0.40789473684210531</v>
      </c>
      <c r="I278" s="62">
        <f t="shared" si="10"/>
        <v>0.40886699507389168</v>
      </c>
    </row>
    <row r="279" spans="1:9" ht="15.75" x14ac:dyDescent="0.2">
      <c r="A279" s="139" t="s">
        <v>302</v>
      </c>
      <c r="B279" s="108"/>
      <c r="C279" s="109"/>
      <c r="D279" s="60">
        <v>1</v>
      </c>
      <c r="E279" s="60">
        <v>1</v>
      </c>
      <c r="F279" s="82">
        <v>0.03</v>
      </c>
      <c r="G279" s="82">
        <v>0.03</v>
      </c>
      <c r="H279" s="63">
        <f t="shared" si="9"/>
        <v>0</v>
      </c>
      <c r="I279" s="63">
        <f t="shared" si="10"/>
        <v>0</v>
      </c>
    </row>
    <row r="280" spans="1:9" ht="15.75" x14ac:dyDescent="0.2">
      <c r="A280" s="138" t="s">
        <v>303</v>
      </c>
      <c r="B280" s="106"/>
      <c r="C280" s="107"/>
      <c r="D280" s="58">
        <v>20</v>
      </c>
      <c r="E280" s="58">
        <v>38</v>
      </c>
      <c r="F280" s="81">
        <v>0.53</v>
      </c>
      <c r="G280" s="81">
        <v>1.02</v>
      </c>
      <c r="H280" s="62">
        <f t="shared" si="9"/>
        <v>0.89999999999999991</v>
      </c>
      <c r="I280" s="62">
        <f t="shared" si="10"/>
        <v>0.92452830188679247</v>
      </c>
    </row>
    <row r="281" spans="1:9" ht="15.75" x14ac:dyDescent="0.2">
      <c r="A281" s="139" t="s">
        <v>304</v>
      </c>
      <c r="B281" s="108"/>
      <c r="C281" s="109"/>
      <c r="D281" s="60">
        <v>6</v>
      </c>
      <c r="E281" s="60">
        <v>10</v>
      </c>
      <c r="F281" s="82">
        <v>0.16</v>
      </c>
      <c r="G281" s="82">
        <v>0.27</v>
      </c>
      <c r="H281" s="63">
        <f t="shared" si="9"/>
        <v>0.66666666666666674</v>
      </c>
      <c r="I281" s="63">
        <f t="shared" si="10"/>
        <v>0.6875</v>
      </c>
    </row>
    <row r="282" spans="1:9" ht="15.75" x14ac:dyDescent="0.2">
      <c r="A282" s="138" t="s">
        <v>305</v>
      </c>
      <c r="B282" s="106"/>
      <c r="C282" s="107"/>
      <c r="D282" s="58">
        <v>44</v>
      </c>
      <c r="E282" s="58">
        <v>38</v>
      </c>
      <c r="F282" s="81">
        <v>1.18</v>
      </c>
      <c r="G282" s="81">
        <v>1.02</v>
      </c>
      <c r="H282" s="62">
        <f t="shared" si="9"/>
        <v>-0.13636363636363635</v>
      </c>
      <c r="I282" s="62">
        <f t="shared" si="10"/>
        <v>-0.13559322033898302</v>
      </c>
    </row>
    <row r="283" spans="1:9" ht="15.75" x14ac:dyDescent="0.2">
      <c r="A283" s="139" t="s">
        <v>306</v>
      </c>
      <c r="B283" s="108"/>
      <c r="C283" s="109"/>
      <c r="D283" s="60">
        <v>2384</v>
      </c>
      <c r="E283" s="60">
        <v>2081</v>
      </c>
      <c r="F283" s="82">
        <v>63.71</v>
      </c>
      <c r="G283" s="82">
        <v>55.61</v>
      </c>
      <c r="H283" s="63">
        <f t="shared" si="9"/>
        <v>-0.12709731543624159</v>
      </c>
      <c r="I283" s="63">
        <f t="shared" si="10"/>
        <v>-0.12713859676659867</v>
      </c>
    </row>
    <row r="284" spans="1:9" ht="15.75" x14ac:dyDescent="0.2">
      <c r="A284" s="138" t="s">
        <v>237</v>
      </c>
      <c r="B284" s="106"/>
      <c r="C284" s="107"/>
      <c r="D284" s="58">
        <v>6213</v>
      </c>
      <c r="E284" s="58">
        <v>5583</v>
      </c>
      <c r="F284" s="81">
        <v>166.04</v>
      </c>
      <c r="G284" s="81">
        <v>149.19999999999999</v>
      </c>
      <c r="H284" s="62">
        <f t="shared" si="9"/>
        <v>-0.1014002897151135</v>
      </c>
      <c r="I284" s="62">
        <f t="shared" si="10"/>
        <v>-0.10142134425439653</v>
      </c>
    </row>
    <row r="285" spans="1:9" ht="15.75" x14ac:dyDescent="0.2">
      <c r="A285" s="139" t="s">
        <v>321</v>
      </c>
      <c r="B285" s="108"/>
      <c r="C285" s="109"/>
      <c r="D285" s="60">
        <v>402</v>
      </c>
      <c r="E285" s="60">
        <v>365</v>
      </c>
      <c r="F285" s="82">
        <v>10.74</v>
      </c>
      <c r="G285" s="82">
        <v>9.75</v>
      </c>
      <c r="H285" s="63">
        <f t="shared" si="9"/>
        <v>-9.2039800995024845E-2</v>
      </c>
      <c r="I285" s="63">
        <f t="shared" si="10"/>
        <v>-9.2178770949720712E-2</v>
      </c>
    </row>
    <row r="286" spans="1:9" ht="15.75" x14ac:dyDescent="0.2">
      <c r="A286" s="138" t="s">
        <v>307</v>
      </c>
      <c r="B286" s="106"/>
      <c r="C286" s="107"/>
      <c r="D286" s="58">
        <v>651</v>
      </c>
      <c r="E286" s="58">
        <v>875</v>
      </c>
      <c r="F286" s="81">
        <v>17.399999999999999</v>
      </c>
      <c r="G286" s="81">
        <v>23.38</v>
      </c>
      <c r="H286" s="62">
        <f t="shared" si="9"/>
        <v>0.34408602150537626</v>
      </c>
      <c r="I286" s="62">
        <f t="shared" si="10"/>
        <v>0.34367816091954029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33</v>
      </c>
      <c r="E288" s="58">
        <v>22</v>
      </c>
      <c r="F288" s="81">
        <v>0.88</v>
      </c>
      <c r="G288" s="81">
        <v>0.59</v>
      </c>
      <c r="H288" s="62">
        <f t="shared" si="9"/>
        <v>-0.33333333333333337</v>
      </c>
      <c r="I288" s="62">
        <f t="shared" si="10"/>
        <v>-0.32954545454545459</v>
      </c>
    </row>
    <row r="289" spans="1:9" ht="15.75" x14ac:dyDescent="0.2">
      <c r="A289" s="139" t="s">
        <v>309</v>
      </c>
      <c r="B289" s="108"/>
      <c r="C289" s="109"/>
      <c r="D289" s="60">
        <v>2</v>
      </c>
      <c r="E289" s="60">
        <v>0</v>
      </c>
      <c r="F289" s="82">
        <v>0.05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1037</v>
      </c>
      <c r="E290" s="58">
        <v>502</v>
      </c>
      <c r="F290" s="81">
        <v>27.71</v>
      </c>
      <c r="G290" s="81">
        <v>13.42</v>
      </c>
      <c r="H290" s="62">
        <f t="shared" si="9"/>
        <v>-0.51591128254580521</v>
      </c>
      <c r="I290" s="62">
        <f t="shared" si="10"/>
        <v>-0.5156983038614219</v>
      </c>
    </row>
    <row r="291" spans="1:9" ht="15.75" x14ac:dyDescent="0.2">
      <c r="A291" s="139" t="s">
        <v>216</v>
      </c>
      <c r="B291" s="108"/>
      <c r="C291" s="109"/>
      <c r="D291" s="60">
        <v>3747</v>
      </c>
      <c r="E291" s="60">
        <v>3277</v>
      </c>
      <c r="F291" s="82">
        <v>100.14</v>
      </c>
      <c r="G291" s="82">
        <v>87.58</v>
      </c>
      <c r="H291" s="63">
        <f t="shared" si="9"/>
        <v>-0.12543368027755541</v>
      </c>
      <c r="I291" s="63">
        <f t="shared" si="10"/>
        <v>-0.12542440583183545</v>
      </c>
    </row>
    <row r="292" spans="1:9" ht="15.75" x14ac:dyDescent="0.2">
      <c r="A292" s="138" t="s">
        <v>311</v>
      </c>
      <c r="B292" s="106"/>
      <c r="C292" s="107"/>
      <c r="D292" s="58">
        <v>102</v>
      </c>
      <c r="E292" s="58">
        <v>27</v>
      </c>
      <c r="F292" s="81">
        <v>2.73</v>
      </c>
      <c r="G292" s="81">
        <v>0.72</v>
      </c>
      <c r="H292" s="62">
        <f t="shared" si="9"/>
        <v>-0.73529411764705888</v>
      </c>
      <c r="I292" s="62">
        <f t="shared" si="10"/>
        <v>-0.73626373626373631</v>
      </c>
    </row>
    <row r="293" spans="1:9" ht="15.75" x14ac:dyDescent="0.2">
      <c r="A293" s="139" t="s">
        <v>312</v>
      </c>
      <c r="B293" s="108"/>
      <c r="C293" s="109"/>
      <c r="D293" s="60">
        <v>1374</v>
      </c>
      <c r="E293" s="60">
        <v>852</v>
      </c>
      <c r="F293" s="82">
        <v>36.72</v>
      </c>
      <c r="G293" s="82">
        <v>22.77</v>
      </c>
      <c r="H293" s="63">
        <f t="shared" si="9"/>
        <v>-0.37991266375545851</v>
      </c>
      <c r="I293" s="63">
        <f t="shared" si="10"/>
        <v>-0.37990196078431371</v>
      </c>
    </row>
    <row r="294" spans="1:9" ht="15.75" x14ac:dyDescent="0.2">
      <c r="A294" s="138" t="s">
        <v>313</v>
      </c>
      <c r="B294" s="106"/>
      <c r="C294" s="107"/>
      <c r="D294" s="58">
        <v>64</v>
      </c>
      <c r="E294" s="58">
        <v>17</v>
      </c>
      <c r="F294" s="81">
        <v>1.71</v>
      </c>
      <c r="G294" s="81">
        <v>0.45</v>
      </c>
      <c r="H294" s="62">
        <f t="shared" si="9"/>
        <v>-0.734375</v>
      </c>
      <c r="I294" s="62">
        <f t="shared" si="10"/>
        <v>-0.73684210526315796</v>
      </c>
    </row>
    <row r="295" spans="1:9" ht="15.75" x14ac:dyDescent="0.2">
      <c r="A295" s="139" t="s">
        <v>314</v>
      </c>
      <c r="B295" s="108"/>
      <c r="C295" s="109"/>
      <c r="D295" s="60">
        <v>2</v>
      </c>
      <c r="E295" s="60">
        <v>3</v>
      </c>
      <c r="F295" s="82">
        <v>0.05</v>
      </c>
      <c r="G295" s="82">
        <v>0.08</v>
      </c>
      <c r="H295" s="63">
        <f t="shared" si="9"/>
        <v>0.5</v>
      </c>
      <c r="I295" s="63">
        <f t="shared" si="10"/>
        <v>0.59999999999999987</v>
      </c>
    </row>
    <row r="296" spans="1:9" ht="15.75" x14ac:dyDescent="0.2">
      <c r="A296" s="138" t="s">
        <v>315</v>
      </c>
      <c r="B296" s="106"/>
      <c r="C296" s="107"/>
      <c r="D296" s="58">
        <v>222</v>
      </c>
      <c r="E296" s="58">
        <v>236</v>
      </c>
      <c r="F296" s="81">
        <v>5.93</v>
      </c>
      <c r="G296" s="81">
        <v>6.31</v>
      </c>
      <c r="H296" s="62">
        <f t="shared" si="9"/>
        <v>6.3063063063063085E-2</v>
      </c>
      <c r="I296" s="62">
        <f t="shared" si="10"/>
        <v>6.4080944350758839E-2</v>
      </c>
    </row>
    <row r="297" spans="1:9" ht="15.75" x14ac:dyDescent="0.2">
      <c r="A297" s="139" t="s">
        <v>316</v>
      </c>
      <c r="B297" s="108"/>
      <c r="C297" s="109"/>
      <c r="D297" s="60">
        <v>1308</v>
      </c>
      <c r="E297" s="60">
        <v>784</v>
      </c>
      <c r="F297" s="82">
        <v>34.96</v>
      </c>
      <c r="G297" s="82">
        <v>20.95</v>
      </c>
      <c r="H297" s="63">
        <f t="shared" si="9"/>
        <v>-0.40061162079510704</v>
      </c>
      <c r="I297" s="63">
        <f t="shared" si="10"/>
        <v>-0.40074370709382157</v>
      </c>
    </row>
    <row r="298" spans="1:9" ht="15.75" x14ac:dyDescent="0.2">
      <c r="A298" s="138" t="s">
        <v>317</v>
      </c>
      <c r="B298" s="106"/>
      <c r="C298" s="107"/>
      <c r="D298" s="58">
        <v>5101</v>
      </c>
      <c r="E298" s="58">
        <v>3514</v>
      </c>
      <c r="F298" s="81">
        <v>136.32</v>
      </c>
      <c r="G298" s="81">
        <v>93.91</v>
      </c>
      <c r="H298" s="62">
        <f t="shared" si="9"/>
        <v>-0.31111546755538133</v>
      </c>
      <c r="I298" s="62">
        <f t="shared" si="10"/>
        <v>-0.311106220657277</v>
      </c>
    </row>
    <row r="299" spans="1:9" ht="15.75" x14ac:dyDescent="0.2">
      <c r="A299" s="139" t="s">
        <v>318</v>
      </c>
      <c r="B299" s="108"/>
      <c r="C299" s="109"/>
      <c r="D299" s="60">
        <v>1765</v>
      </c>
      <c r="E299" s="60">
        <v>1689</v>
      </c>
      <c r="F299" s="82">
        <v>47.17</v>
      </c>
      <c r="G299" s="82">
        <v>45.14</v>
      </c>
      <c r="H299" s="63">
        <f t="shared" si="9"/>
        <v>-4.3059490084985885E-2</v>
      </c>
      <c r="I299" s="63">
        <f t="shared" si="10"/>
        <v>-4.303582785668858E-2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424949</v>
      </c>
      <c r="C384" s="166">
        <f>B384/B$403</f>
        <v>0.28483401902785543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240572</v>
      </c>
      <c r="C385" s="166">
        <f>B385/B$403</f>
        <v>0.16125014913688285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642095</v>
      </c>
      <c r="C386" s="166">
        <f>B386/B$403</f>
        <v>0.43038223280367954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132164</v>
      </c>
      <c r="C387" s="166">
        <f>B387/B$403</f>
        <v>8.8586638139629664E-2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1604</v>
      </c>
      <c r="C388" s="166">
        <f>B388/B$403</f>
        <v>1.0751261128292575E-3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381027</v>
      </c>
      <c r="E389" s="166">
        <f>D389/D$403</f>
        <v>0.25633665044886011</v>
      </c>
      <c r="F389" s="165">
        <v>399576</v>
      </c>
      <c r="G389" s="166">
        <f>F389/F$403</f>
        <v>0.26993599781660271</v>
      </c>
      <c r="H389" s="165">
        <v>466969</v>
      </c>
      <c r="I389" s="166">
        <f t="shared" ref="I389:I396" si="11">H389/H$403</f>
        <v>0.36000558161336382</v>
      </c>
    </row>
    <row r="390" spans="1:9" ht="15.75" x14ac:dyDescent="0.25">
      <c r="A390" s="161" t="s">
        <v>345</v>
      </c>
      <c r="B390" s="167"/>
      <c r="C390" s="167"/>
      <c r="D390" s="165">
        <v>325871</v>
      </c>
      <c r="E390" s="166">
        <f t="shared" ref="E390:E397" si="12">D390/D$403</f>
        <v>0.21923034487955048</v>
      </c>
      <c r="F390" s="165">
        <v>256751</v>
      </c>
      <c r="G390" s="166">
        <f t="shared" ref="G390:G397" si="13">F390/F$403</f>
        <v>0.1734497001206543</v>
      </c>
      <c r="H390" s="165">
        <v>158909</v>
      </c>
      <c r="I390" s="166">
        <f t="shared" si="11"/>
        <v>0.12250947486577916</v>
      </c>
    </row>
    <row r="391" spans="1:9" ht="15.75" x14ac:dyDescent="0.25">
      <c r="A391" s="161" t="s">
        <v>346</v>
      </c>
      <c r="B391" s="167"/>
      <c r="C391" s="167"/>
      <c r="D391" s="165">
        <v>27035</v>
      </c>
      <c r="E391" s="166">
        <f t="shared" si="12"/>
        <v>1.8187848485500851E-2</v>
      </c>
      <c r="F391" s="165">
        <v>30109</v>
      </c>
      <c r="G391" s="166">
        <f t="shared" si="13"/>
        <v>2.0340318132871071E-2</v>
      </c>
      <c r="H391" s="165">
        <v>16193</v>
      </c>
      <c r="I391" s="166">
        <f t="shared" si="11"/>
        <v>1.2483848784534306E-2</v>
      </c>
    </row>
    <row r="392" spans="1:9" ht="15.75" x14ac:dyDescent="0.25">
      <c r="A392" s="161" t="s">
        <v>347</v>
      </c>
      <c r="B392" s="167"/>
      <c r="C392" s="167"/>
      <c r="D392" s="165">
        <v>56519</v>
      </c>
      <c r="E392" s="166">
        <f t="shared" si="12"/>
        <v>3.8023266452821253E-2</v>
      </c>
      <c r="F392" s="165">
        <v>60187</v>
      </c>
      <c r="G392" s="166">
        <f t="shared" si="13"/>
        <v>4.065969402713844E-2</v>
      </c>
      <c r="H392" s="165">
        <v>36397</v>
      </c>
      <c r="I392" s="166">
        <f t="shared" si="11"/>
        <v>2.8059942210257215E-2</v>
      </c>
    </row>
    <row r="393" spans="1:9" ht="15.75" x14ac:dyDescent="0.25">
      <c r="A393" s="161" t="s">
        <v>348</v>
      </c>
      <c r="B393" s="167"/>
      <c r="C393" s="167"/>
      <c r="D393" s="165">
        <v>49073</v>
      </c>
      <c r="E393" s="166">
        <f t="shared" si="12"/>
        <v>3.3013955566080389E-2</v>
      </c>
      <c r="F393" s="165">
        <v>49120</v>
      </c>
      <c r="G393" s="166">
        <f t="shared" si="13"/>
        <v>3.3183314845615167E-2</v>
      </c>
      <c r="H393" s="165">
        <v>22629</v>
      </c>
      <c r="I393" s="166">
        <f t="shared" si="11"/>
        <v>1.7445625526167283E-2</v>
      </c>
    </row>
    <row r="394" spans="1:9" ht="15.75" x14ac:dyDescent="0.25">
      <c r="A394" s="161" t="s">
        <v>349</v>
      </c>
      <c r="B394" s="167"/>
      <c r="C394" s="167"/>
      <c r="D394" s="165">
        <v>39756</v>
      </c>
      <c r="E394" s="166">
        <f t="shared" si="12"/>
        <v>2.6745925814298938E-2</v>
      </c>
      <c r="F394" s="165">
        <v>36723</v>
      </c>
      <c r="G394" s="166">
        <f t="shared" si="13"/>
        <v>2.4808446072384482E-2</v>
      </c>
      <c r="H394" s="165">
        <v>109483</v>
      </c>
      <c r="I394" s="166">
        <f t="shared" si="11"/>
        <v>8.4404941423897317E-2</v>
      </c>
    </row>
    <row r="395" spans="1:9" ht="15.75" x14ac:dyDescent="0.25">
      <c r="A395" s="161" t="s">
        <v>350</v>
      </c>
      <c r="B395" s="167"/>
      <c r="C395" s="167"/>
      <c r="D395" s="165">
        <v>449862</v>
      </c>
      <c r="E395" s="166">
        <f t="shared" si="12"/>
        <v>0.30264552969796127</v>
      </c>
      <c r="F395" s="165">
        <v>429474</v>
      </c>
      <c r="G395" s="166">
        <f t="shared" si="13"/>
        <v>0.29013377361575182</v>
      </c>
      <c r="H395" s="165">
        <v>388892</v>
      </c>
      <c r="I395" s="166">
        <f t="shared" si="11"/>
        <v>0.29981281550763383</v>
      </c>
    </row>
    <row r="396" spans="1:9" ht="15.75" x14ac:dyDescent="0.25">
      <c r="A396" s="161" t="s">
        <v>351</v>
      </c>
      <c r="B396" s="167"/>
      <c r="C396" s="167"/>
      <c r="D396" s="165">
        <v>39166</v>
      </c>
      <c r="E396" s="166">
        <f t="shared" si="12"/>
        <v>2.6349002174334245E-2</v>
      </c>
      <c r="F396" s="165">
        <v>32793</v>
      </c>
      <c r="G396" s="166">
        <f t="shared" si="13"/>
        <v>2.2153510662301673E-2</v>
      </c>
      <c r="H396" s="165">
        <v>29024</v>
      </c>
      <c r="I396" s="166">
        <f t="shared" si="11"/>
        <v>2.2375793683833984E-2</v>
      </c>
    </row>
    <row r="397" spans="1:9" ht="15.75" x14ac:dyDescent="0.25">
      <c r="A397" s="161" t="s">
        <v>352</v>
      </c>
      <c r="B397" s="167"/>
      <c r="C397" s="167"/>
      <c r="D397" s="165">
        <v>43698</v>
      </c>
      <c r="E397" s="166">
        <f t="shared" si="12"/>
        <v>2.939791393080881E-2</v>
      </c>
      <c r="F397" s="165">
        <v>44157</v>
      </c>
      <c r="G397" s="166">
        <f t="shared" si="13"/>
        <v>2.9830530000770135E-2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9384</v>
      </c>
      <c r="I398" s="166">
        <f>H398/H$403</f>
        <v>7.2345110229154524E-3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15497</v>
      </c>
      <c r="I399" s="166">
        <f>H399/H$403</f>
        <v>1.1947273798179963E-2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73013</v>
      </c>
      <c r="G400" s="166">
        <f>F400/F$403</f>
        <v>4.9324376360401066E-2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1708</v>
      </c>
      <c r="C401" s="166">
        <f>B401/B$403</f>
        <v>1.1448350378506058E-3</v>
      </c>
      <c r="D401" s="165">
        <v>1265</v>
      </c>
      <c r="E401" s="166">
        <f>D401/D$403</f>
        <v>8.5103119416158962E-4</v>
      </c>
      <c r="F401" s="165">
        <v>1037</v>
      </c>
      <c r="G401" s="166">
        <f>F401/F$403</f>
        <v>7.0055165909818672E-4</v>
      </c>
      <c r="H401" s="165">
        <v>711</v>
      </c>
      <c r="I401" s="166">
        <f>H401/H$403</f>
        <v>5.4813910243956595E-4</v>
      </c>
    </row>
    <row r="402" spans="1:9" x14ac:dyDescent="0.2">
      <c r="A402" s="163" t="s">
        <v>356</v>
      </c>
      <c r="B402" s="165">
        <v>48826</v>
      </c>
      <c r="C402" s="166">
        <f>B402/B$403</f>
        <v>3.2726999741272647E-2</v>
      </c>
      <c r="D402" s="165">
        <v>73160</v>
      </c>
      <c r="E402" s="166">
        <f>D402/D$403</f>
        <v>4.9218531355622056E-2</v>
      </c>
      <c r="F402" s="165">
        <v>67322</v>
      </c>
      <c r="G402" s="166">
        <f>F402/F$403</f>
        <v>4.5479786686410922E-2</v>
      </c>
      <c r="H402" s="165">
        <v>43028</v>
      </c>
      <c r="I402" s="166">
        <f>H402/H$403</f>
        <v>3.3172052460998094E-2</v>
      </c>
    </row>
    <row r="403" spans="1:9" ht="15.75" x14ac:dyDescent="0.2">
      <c r="A403" s="140" t="s">
        <v>357</v>
      </c>
      <c r="B403" s="168">
        <f>SUM(B384:B388,B401:B402)</f>
        <v>1491918</v>
      </c>
      <c r="C403" s="169">
        <f>SUM(C384:C388,C401:C402)</f>
        <v>0.99999999999999989</v>
      </c>
      <c r="D403" s="168">
        <f>SUM(D389:D397,D400:D402)</f>
        <v>1486432</v>
      </c>
      <c r="E403" s="169">
        <f>SUM(E389:E397,E400:E402)</f>
        <v>1</v>
      </c>
      <c r="F403" s="168">
        <f>SUM(F389:F397,F400:F402)</f>
        <v>1480262</v>
      </c>
      <c r="G403" s="169">
        <f>SUM(G389:G397,G400:G402)</f>
        <v>1.0000000000000002</v>
      </c>
      <c r="H403" s="168">
        <f>SUM(H389:H396,H398:H402)</f>
        <v>1297116</v>
      </c>
      <c r="I403" s="169">
        <f>SUM(I389:I396,I398:I402)</f>
        <v>1</v>
      </c>
    </row>
    <row r="404" spans="1:9" x14ac:dyDescent="0.2">
      <c r="A404" s="163" t="s">
        <v>358</v>
      </c>
      <c r="B404" s="165">
        <v>2740223</v>
      </c>
      <c r="C404" s="170"/>
      <c r="D404" s="165">
        <v>2741480</v>
      </c>
      <c r="E404" s="170"/>
      <c r="F404" s="165">
        <v>2741821</v>
      </c>
      <c r="G404" s="170"/>
      <c r="H404" s="165">
        <v>2782653</v>
      </c>
      <c r="I404" s="170"/>
    </row>
    <row r="405" spans="1:9" ht="15.75" x14ac:dyDescent="0.2">
      <c r="A405" s="140" t="s">
        <v>359</v>
      </c>
      <c r="B405" s="171">
        <f>B403/B404</f>
        <v>0.54445130925475771</v>
      </c>
      <c r="C405" s="169"/>
      <c r="D405" s="171">
        <f>D403/D404</f>
        <v>0.54220056319943977</v>
      </c>
      <c r="E405" s="169"/>
      <c r="F405" s="171">
        <f>F403/F404</f>
        <v>0.53988280051834159</v>
      </c>
      <c r="G405" s="169"/>
      <c r="H405" s="171">
        <f>H403/H404</f>
        <v>0.46614364061922203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283556</v>
      </c>
      <c r="D429" s="177">
        <f t="shared" ref="D429:D434" si="14">C429/$B$58</f>
        <v>7.5810098851817456E-2</v>
      </c>
      <c r="E429" s="172">
        <v>121626</v>
      </c>
      <c r="F429" s="177">
        <f>E429/$C$58</f>
        <v>6.6074692989485179E-2</v>
      </c>
      <c r="G429" s="172">
        <v>161930</v>
      </c>
      <c r="H429" s="177">
        <f>G429/$D$58</f>
        <v>8.5243768329410594E-2</v>
      </c>
    </row>
    <row r="430" spans="1:8" x14ac:dyDescent="0.2">
      <c r="A430" s="258" t="s">
        <v>364</v>
      </c>
      <c r="B430" s="259"/>
      <c r="C430" s="165">
        <v>252769</v>
      </c>
      <c r="D430" s="178">
        <f t="shared" si="14"/>
        <v>6.7579042152784791E-2</v>
      </c>
      <c r="E430" s="165">
        <v>105022</v>
      </c>
      <c r="F430" s="178">
        <f t="shared" ref="F430:F441" si="15">E430/$C$58</f>
        <v>5.7054383167593377E-2</v>
      </c>
      <c r="G430" s="165">
        <v>147747</v>
      </c>
      <c r="H430" s="178">
        <f t="shared" ref="H430:H441" si="16">G430/$D$58</f>
        <v>7.7777502867692389E-2</v>
      </c>
    </row>
    <row r="431" spans="1:8" x14ac:dyDescent="0.2">
      <c r="A431" s="258" t="s">
        <v>365</v>
      </c>
      <c r="B431" s="259"/>
      <c r="C431" s="165">
        <v>30787</v>
      </c>
      <c r="D431" s="178">
        <f t="shared" si="14"/>
        <v>8.2310566990326569E-3</v>
      </c>
      <c r="E431" s="165">
        <v>16604</v>
      </c>
      <c r="F431" s="178">
        <f t="shared" si="15"/>
        <v>9.0203098218917983E-3</v>
      </c>
      <c r="G431" s="165">
        <v>14183</v>
      </c>
      <c r="H431" s="178">
        <f t="shared" si="16"/>
        <v>7.4662654617182146E-3</v>
      </c>
    </row>
    <row r="432" spans="1:8" ht="15.75" x14ac:dyDescent="0.25">
      <c r="A432" s="256" t="s">
        <v>366</v>
      </c>
      <c r="B432" s="257"/>
      <c r="C432" s="172">
        <v>11456</v>
      </c>
      <c r="D432" s="177">
        <f t="shared" si="14"/>
        <v>3.0628182526429375E-3</v>
      </c>
      <c r="E432" s="172">
        <v>6575</v>
      </c>
      <c r="F432" s="177">
        <f t="shared" si="15"/>
        <v>3.5719427293988541E-3</v>
      </c>
      <c r="G432" s="172">
        <v>4881</v>
      </c>
      <c r="H432" s="177">
        <f t="shared" si="16"/>
        <v>2.5694734342978642E-3</v>
      </c>
    </row>
    <row r="433" spans="1:8" x14ac:dyDescent="0.2">
      <c r="A433" s="258" t="s">
        <v>364</v>
      </c>
      <c r="B433" s="259"/>
      <c r="C433" s="165">
        <v>439</v>
      </c>
      <c r="D433" s="178">
        <f t="shared" si="14"/>
        <v>1.173688209593444E-4</v>
      </c>
      <c r="E433" s="165">
        <v>263</v>
      </c>
      <c r="F433" s="178">
        <f t="shared" si="15"/>
        <v>1.4287770917595417E-4</v>
      </c>
      <c r="G433" s="165">
        <v>176</v>
      </c>
      <c r="H433" s="178">
        <f t="shared" si="16"/>
        <v>9.2650547927970522E-5</v>
      </c>
    </row>
    <row r="434" spans="1:8" x14ac:dyDescent="0.2">
      <c r="A434" s="258" t="s">
        <v>365</v>
      </c>
      <c r="B434" s="259"/>
      <c r="C434" s="165">
        <v>11017</v>
      </c>
      <c r="D434" s="178">
        <f t="shared" si="14"/>
        <v>2.9454494316835931E-3</v>
      </c>
      <c r="E434" s="165">
        <v>6312</v>
      </c>
      <c r="F434" s="178">
        <f t="shared" si="15"/>
        <v>3.4290650202229E-3</v>
      </c>
      <c r="G434" s="165">
        <v>4705</v>
      </c>
      <c r="H434" s="178">
        <f t="shared" si="16"/>
        <v>2.4768228863698938E-3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4244</v>
      </c>
      <c r="D436" s="177">
        <f t="shared" ref="D436:D441" si="17">C436/$B$58</f>
        <v>1.1346543875887418E-3</v>
      </c>
      <c r="E436" s="172">
        <v>1701</v>
      </c>
      <c r="F436" s="177">
        <f t="shared" si="15"/>
        <v>9.2408738900493555E-4</v>
      </c>
      <c r="G436" s="172">
        <v>2543</v>
      </c>
      <c r="H436" s="177">
        <f t="shared" si="16"/>
        <v>1.3386951328456195E-3</v>
      </c>
    </row>
    <row r="437" spans="1:8" x14ac:dyDescent="0.2">
      <c r="A437" s="258" t="s">
        <v>364</v>
      </c>
      <c r="B437" s="259"/>
      <c r="C437" s="165">
        <v>3792</v>
      </c>
      <c r="D437" s="178">
        <f t="shared" si="17"/>
        <v>1.0138099523413074E-3</v>
      </c>
      <c r="E437" s="165">
        <v>1465</v>
      </c>
      <c r="F437" s="178">
        <f t="shared" si="15"/>
        <v>7.958777336227105E-4</v>
      </c>
      <c r="G437" s="165">
        <v>2327</v>
      </c>
      <c r="H437" s="178">
        <f t="shared" si="16"/>
        <v>1.2249876422067466E-3</v>
      </c>
    </row>
    <row r="438" spans="1:8" x14ac:dyDescent="0.2">
      <c r="A438" s="258" t="s">
        <v>365</v>
      </c>
      <c r="B438" s="259"/>
      <c r="C438" s="165">
        <v>452</v>
      </c>
      <c r="D438" s="178">
        <f t="shared" si="17"/>
        <v>1.2084443524743432E-4</v>
      </c>
      <c r="E438" s="165">
        <v>236</v>
      </c>
      <c r="F438" s="178">
        <f t="shared" si="15"/>
        <v>1.2820965538222503E-4</v>
      </c>
      <c r="G438" s="165">
        <v>216</v>
      </c>
      <c r="H438" s="178">
        <f t="shared" si="16"/>
        <v>1.137074906388729E-4</v>
      </c>
    </row>
    <row r="439" spans="1:8" ht="15.75" x14ac:dyDescent="0.25">
      <c r="A439" s="256" t="s">
        <v>366</v>
      </c>
      <c r="B439" s="257"/>
      <c r="C439" s="172">
        <v>27</v>
      </c>
      <c r="D439" s="177">
        <f t="shared" si="17"/>
        <v>7.2185835214175369E-6</v>
      </c>
      <c r="E439" s="172">
        <v>13</v>
      </c>
      <c r="F439" s="177">
        <f t="shared" si="15"/>
        <v>7.0623962710547692E-6</v>
      </c>
      <c r="G439" s="172">
        <v>14</v>
      </c>
      <c r="H439" s="177">
        <f t="shared" si="16"/>
        <v>7.3699299488158369E-6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2.6735494523768656E-7</v>
      </c>
      <c r="E440" s="175">
        <v>1</v>
      </c>
      <c r="F440" s="178">
        <f t="shared" si="15"/>
        <v>5.4326125161959761E-7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26</v>
      </c>
      <c r="D441" s="178">
        <f t="shared" si="17"/>
        <v>6.9512285761798504E-6</v>
      </c>
      <c r="E441" s="165">
        <v>12</v>
      </c>
      <c r="F441" s="178">
        <f t="shared" si="15"/>
        <v>6.5191350194351709E-6</v>
      </c>
      <c r="G441" s="165">
        <v>14</v>
      </c>
      <c r="H441" s="178">
        <f t="shared" si="16"/>
        <v>7.3699299488158369E-6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385</v>
      </c>
      <c r="D467" s="60">
        <v>385</v>
      </c>
      <c r="E467" s="60">
        <v>385</v>
      </c>
      <c r="F467" s="60">
        <v>385</v>
      </c>
      <c r="G467" s="60">
        <v>385</v>
      </c>
      <c r="H467" s="60">
        <v>384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2237</v>
      </c>
      <c r="D469" s="60">
        <v>2252</v>
      </c>
      <c r="E469" s="60">
        <v>2265</v>
      </c>
      <c r="F469" s="60">
        <v>2271</v>
      </c>
      <c r="G469" s="60">
        <v>2277</v>
      </c>
      <c r="H469" s="60">
        <v>2292</v>
      </c>
    </row>
    <row r="470" spans="1:8" x14ac:dyDescent="0.2">
      <c r="A470" s="138" t="s">
        <v>441</v>
      </c>
      <c r="B470" s="106"/>
      <c r="C470" s="58">
        <v>312</v>
      </c>
      <c r="D470" s="58">
        <v>318</v>
      </c>
      <c r="E470" s="58">
        <v>321</v>
      </c>
      <c r="F470" s="58">
        <v>324</v>
      </c>
      <c r="G470" s="58">
        <v>330</v>
      </c>
      <c r="H470" s="58">
        <v>337</v>
      </c>
    </row>
    <row r="471" spans="1:8" x14ac:dyDescent="0.2">
      <c r="A471" s="139" t="s">
        <v>442</v>
      </c>
      <c r="B471" s="108"/>
      <c r="C471" s="60">
        <v>20</v>
      </c>
      <c r="D471" s="60">
        <v>16</v>
      </c>
      <c r="E471" s="60">
        <v>20</v>
      </c>
      <c r="F471" s="60">
        <v>20</v>
      </c>
      <c r="G471" s="60">
        <v>20</v>
      </c>
      <c r="H471" s="60">
        <v>20</v>
      </c>
    </row>
    <row r="472" spans="1:8" x14ac:dyDescent="0.2">
      <c r="A472" s="138" t="s">
        <v>443</v>
      </c>
      <c r="B472" s="106"/>
      <c r="C472" s="58">
        <v>1905</v>
      </c>
      <c r="D472" s="58">
        <v>1921</v>
      </c>
      <c r="E472" s="58">
        <v>1924</v>
      </c>
      <c r="F472" s="58">
        <v>1927</v>
      </c>
      <c r="G472" s="58">
        <v>1924</v>
      </c>
      <c r="H472" s="58">
        <v>1932</v>
      </c>
    </row>
    <row r="473" spans="1:8" x14ac:dyDescent="0.2">
      <c r="A473" s="139" t="s">
        <v>444</v>
      </c>
      <c r="B473" s="108"/>
      <c r="C473" s="60">
        <v>6551987</v>
      </c>
      <c r="D473" s="60">
        <v>6275186</v>
      </c>
      <c r="E473" s="60">
        <v>6610378</v>
      </c>
      <c r="F473" s="60">
        <v>6083287</v>
      </c>
      <c r="G473" s="60">
        <v>6419690</v>
      </c>
      <c r="H473" s="60">
        <v>6428244</v>
      </c>
    </row>
    <row r="474" spans="1:8" x14ac:dyDescent="0.2">
      <c r="A474" s="138" t="s">
        <v>445</v>
      </c>
      <c r="B474" s="106"/>
      <c r="C474" s="58">
        <v>0</v>
      </c>
      <c r="D474" s="58">
        <v>39526</v>
      </c>
      <c r="E474" s="58">
        <v>39794</v>
      </c>
      <c r="F474" s="58">
        <v>40407</v>
      </c>
      <c r="G474" s="58">
        <v>41689</v>
      </c>
      <c r="H474" s="58">
        <v>42196</v>
      </c>
    </row>
    <row r="475" spans="1:8" x14ac:dyDescent="0.2">
      <c r="A475" s="139" t="s">
        <v>446</v>
      </c>
      <c r="B475" s="108"/>
      <c r="C475" s="60">
        <v>24434</v>
      </c>
      <c r="D475" s="60">
        <v>24676</v>
      </c>
      <c r="E475" s="60">
        <v>24906</v>
      </c>
      <c r="F475" s="60">
        <v>25204</v>
      </c>
      <c r="G475" s="60">
        <v>25541</v>
      </c>
      <c r="H475" s="60">
        <v>26059</v>
      </c>
    </row>
    <row r="476" spans="1:8" x14ac:dyDescent="0.2">
      <c r="A476" s="138" t="s">
        <v>447</v>
      </c>
      <c r="B476" s="106"/>
      <c r="C476" s="58">
        <v>8048676</v>
      </c>
      <c r="D476" s="58">
        <v>7747253</v>
      </c>
      <c r="E476" s="58">
        <v>8038307</v>
      </c>
      <c r="F476" s="58">
        <v>8006023</v>
      </c>
      <c r="G476" s="58">
        <v>8211906</v>
      </c>
      <c r="H476" s="58">
        <v>8585378</v>
      </c>
    </row>
    <row r="477" spans="1:8" x14ac:dyDescent="0.2">
      <c r="A477" s="139" t="s">
        <v>448</v>
      </c>
      <c r="B477" s="108"/>
      <c r="C477" s="60">
        <v>4099040</v>
      </c>
      <c r="D477" s="60">
        <v>0</v>
      </c>
      <c r="E477" s="60">
        <v>4144363</v>
      </c>
      <c r="F477" s="60">
        <v>4165238</v>
      </c>
      <c r="G477" s="60">
        <v>4190526</v>
      </c>
      <c r="H477" s="60">
        <v>4210643</v>
      </c>
    </row>
    <row r="478" spans="1:8" x14ac:dyDescent="0.2">
      <c r="A478" s="138" t="s">
        <v>449</v>
      </c>
      <c r="B478" s="106"/>
      <c r="C478" s="58">
        <v>4099040</v>
      </c>
      <c r="D478" s="58">
        <v>0</v>
      </c>
      <c r="E478" s="58">
        <v>4144363</v>
      </c>
      <c r="F478" s="58">
        <v>4165238</v>
      </c>
      <c r="G478" s="58">
        <v>4190526</v>
      </c>
      <c r="H478" s="58">
        <v>4210643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837220</v>
      </c>
      <c r="D481" s="60">
        <v>0</v>
      </c>
      <c r="E481" s="60">
        <v>828786</v>
      </c>
      <c r="F481" s="60">
        <v>838134</v>
      </c>
      <c r="G481" s="60">
        <v>845674</v>
      </c>
      <c r="H481" s="60">
        <v>853284</v>
      </c>
    </row>
    <row r="482" spans="1:8" x14ac:dyDescent="0.2">
      <c r="A482" s="138" t="s">
        <v>453</v>
      </c>
      <c r="B482" s="106"/>
      <c r="C482" s="58">
        <v>814328</v>
      </c>
      <c r="D482" s="58">
        <v>0</v>
      </c>
      <c r="E482" s="58">
        <v>828786</v>
      </c>
      <c r="F482" s="58">
        <v>838134</v>
      </c>
      <c r="G482" s="58">
        <v>845674</v>
      </c>
      <c r="H482" s="58">
        <v>853284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22892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-2.5974025974025983E-3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6.7054090299507596E-3</v>
      </c>
      <c r="D489" s="186">
        <f t="shared" si="19"/>
        <v>5.7726465364120738E-3</v>
      </c>
      <c r="E489" s="186">
        <f t="shared" si="19"/>
        <v>2.6490066225166586E-3</v>
      </c>
      <c r="F489" s="186">
        <f t="shared" si="19"/>
        <v>2.6420079260238705E-3</v>
      </c>
      <c r="G489" s="186">
        <f t="shared" si="19"/>
        <v>6.5876152832675672E-3</v>
      </c>
    </row>
    <row r="490" spans="1:8" x14ac:dyDescent="0.2">
      <c r="A490" s="138" t="s">
        <v>441</v>
      </c>
      <c r="B490" s="106"/>
      <c r="C490" s="187">
        <f t="shared" si="19"/>
        <v>1.9230769230769162E-2</v>
      </c>
      <c r="D490" s="187">
        <f t="shared" si="19"/>
        <v>9.4339622641510523E-3</v>
      </c>
      <c r="E490" s="187">
        <f t="shared" si="19"/>
        <v>9.3457943925232545E-3</v>
      </c>
      <c r="F490" s="187">
        <f t="shared" si="19"/>
        <v>1.8518518518518601E-2</v>
      </c>
      <c r="G490" s="187">
        <f t="shared" si="19"/>
        <v>2.1212121212121238E-2</v>
      </c>
    </row>
    <row r="491" spans="1:8" x14ac:dyDescent="0.2">
      <c r="A491" s="139" t="s">
        <v>442</v>
      </c>
      <c r="B491" s="108"/>
      <c r="C491" s="186">
        <f t="shared" si="19"/>
        <v>-0.19999999999999996</v>
      </c>
      <c r="D491" s="186">
        <f t="shared" si="19"/>
        <v>0.25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8.3989501312335957E-3</v>
      </c>
      <c r="D492" s="187">
        <f t="shared" si="19"/>
        <v>1.561686621551317E-3</v>
      </c>
      <c r="E492" s="187">
        <f t="shared" si="19"/>
        <v>1.5592515592515177E-3</v>
      </c>
      <c r="F492" s="187">
        <f t="shared" si="19"/>
        <v>-1.5568240788791377E-3</v>
      </c>
      <c r="G492" s="187">
        <f t="shared" si="19"/>
        <v>4.1580041580040472E-3</v>
      </c>
    </row>
    <row r="493" spans="1:8" x14ac:dyDescent="0.2">
      <c r="A493" s="139" t="s">
        <v>444</v>
      </c>
      <c r="B493" s="108"/>
      <c r="C493" s="186">
        <f t="shared" si="19"/>
        <v>-4.2246878694966905E-2</v>
      </c>
      <c r="D493" s="186">
        <f t="shared" si="19"/>
        <v>5.3415468481730954E-2</v>
      </c>
      <c r="E493" s="186">
        <f t="shared" si="19"/>
        <v>-7.9736892504483126E-2</v>
      </c>
      <c r="F493" s="186">
        <f t="shared" si="19"/>
        <v>5.5299544473242923E-2</v>
      </c>
      <c r="G493" s="186">
        <f t="shared" si="19"/>
        <v>1.3324630940123594E-3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6.7803471132925619E-3</v>
      </c>
      <c r="E494" s="187">
        <f t="shared" si="19"/>
        <v>1.5404332311403701E-2</v>
      </c>
      <c r="F494" s="187">
        <f t="shared" si="19"/>
        <v>3.1727175984359146E-2</v>
      </c>
      <c r="G494" s="187">
        <f t="shared" si="19"/>
        <v>1.2161481445944977E-2</v>
      </c>
    </row>
    <row r="495" spans="1:8" x14ac:dyDescent="0.2">
      <c r="A495" s="139" t="s">
        <v>446</v>
      </c>
      <c r="B495" s="108"/>
      <c r="C495" s="186">
        <f t="shared" si="19"/>
        <v>9.9042318081361547E-3</v>
      </c>
      <c r="D495" s="186">
        <f t="shared" si="19"/>
        <v>9.3207975360674045E-3</v>
      </c>
      <c r="E495" s="186">
        <f t="shared" si="19"/>
        <v>1.1964988356219397E-2</v>
      </c>
      <c r="F495" s="186">
        <f t="shared" si="19"/>
        <v>1.3370893508966919E-2</v>
      </c>
      <c r="G495" s="186">
        <f t="shared" si="19"/>
        <v>2.0281116635997076E-2</v>
      </c>
    </row>
    <row r="496" spans="1:8" x14ac:dyDescent="0.2">
      <c r="A496" s="138" t="s">
        <v>447</v>
      </c>
      <c r="B496" s="106"/>
      <c r="C496" s="187">
        <f t="shared" si="19"/>
        <v>-3.7450010411650303E-2</v>
      </c>
      <c r="D496" s="187">
        <f t="shared" si="19"/>
        <v>3.7568671114780905E-2</v>
      </c>
      <c r="E496" s="187">
        <f t="shared" si="19"/>
        <v>-4.0162685998432757E-3</v>
      </c>
      <c r="F496" s="187">
        <f t="shared" si="19"/>
        <v>2.5716014055917613E-2</v>
      </c>
      <c r="G496" s="187">
        <f t="shared" si="19"/>
        <v>4.5479332081979518E-2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5.0369622545129999E-3</v>
      </c>
      <c r="F497" s="186">
        <f t="shared" si="19"/>
        <v>6.0712016936366187E-3</v>
      </c>
      <c r="G497" s="186">
        <f t="shared" si="19"/>
        <v>4.8005906657064834E-3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5.0369622545129999E-3</v>
      </c>
      <c r="F498" s="187">
        <f t="shared" si="19"/>
        <v>6.0712016936366187E-3</v>
      </c>
      <c r="G498" s="187">
        <f t="shared" si="19"/>
        <v>4.8005906657064834E-3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1.1279148055107102E-2</v>
      </c>
      <c r="F501" s="186">
        <f t="shared" si="19"/>
        <v>8.9961748360047888E-3</v>
      </c>
      <c r="G501" s="186">
        <f t="shared" si="19"/>
        <v>8.9987394669812648E-3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1.1279148055107102E-2</v>
      </c>
      <c r="F502" s="187">
        <f t="shared" si="19"/>
        <v>8.9961748360047888E-3</v>
      </c>
      <c r="G502" s="187">
        <f t="shared" si="19"/>
        <v>8.9987394669812648E-3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156950470</v>
      </c>
      <c r="D508" s="205">
        <v>160627640</v>
      </c>
      <c r="E508" s="205">
        <v>161797441</v>
      </c>
      <c r="F508" s="205">
        <v>162364883</v>
      </c>
      <c r="G508" s="205">
        <v>160530538</v>
      </c>
      <c r="H508" s="205">
        <v>160944817</v>
      </c>
    </row>
    <row r="509" spans="1:9" x14ac:dyDescent="0.2">
      <c r="A509" s="208" t="s">
        <v>458</v>
      </c>
      <c r="B509" s="273"/>
      <c r="C509" s="206">
        <v>98187449</v>
      </c>
      <c r="D509" s="206">
        <v>103154411</v>
      </c>
      <c r="E509" s="206">
        <v>101276513</v>
      </c>
      <c r="F509" s="206">
        <v>101170201</v>
      </c>
      <c r="G509" s="206">
        <v>99745713</v>
      </c>
      <c r="H509" s="206">
        <v>100113967</v>
      </c>
    </row>
    <row r="510" spans="1:9" x14ac:dyDescent="0.2">
      <c r="A510" s="208" t="s">
        <v>459</v>
      </c>
      <c r="B510" s="273"/>
      <c r="C510" s="206">
        <v>19739331</v>
      </c>
      <c r="D510" s="206">
        <v>19850251</v>
      </c>
      <c r="E510" s="206">
        <v>19781061</v>
      </c>
      <c r="F510" s="206">
        <v>19706866</v>
      </c>
      <c r="G510" s="206">
        <v>20150834</v>
      </c>
      <c r="H510" s="206">
        <v>18664263</v>
      </c>
    </row>
    <row r="511" spans="1:9" x14ac:dyDescent="0.2">
      <c r="A511" s="208" t="s">
        <v>460</v>
      </c>
      <c r="B511" s="273"/>
      <c r="C511" s="206">
        <v>39023690</v>
      </c>
      <c r="D511" s="206">
        <v>37622978</v>
      </c>
      <c r="E511" s="206">
        <v>40739867</v>
      </c>
      <c r="F511" s="206">
        <v>41487816</v>
      </c>
      <c r="G511" s="206">
        <v>40633991</v>
      </c>
      <c r="H511" s="206">
        <v>42166587</v>
      </c>
    </row>
    <row r="512" spans="1:9" ht="15.75" x14ac:dyDescent="0.25">
      <c r="A512" s="276" t="s">
        <v>461</v>
      </c>
      <c r="B512" s="257"/>
      <c r="C512" s="205">
        <v>156760853</v>
      </c>
      <c r="D512" s="205">
        <v>160428665</v>
      </c>
      <c r="E512" s="205">
        <v>161606686</v>
      </c>
      <c r="F512" s="205">
        <v>162163902</v>
      </c>
      <c r="G512" s="205">
        <v>160327423</v>
      </c>
      <c r="H512" s="205">
        <v>160749455</v>
      </c>
    </row>
    <row r="513" spans="1:8" x14ac:dyDescent="0.2">
      <c r="A513" s="208" t="s">
        <v>458</v>
      </c>
      <c r="B513" s="273"/>
      <c r="C513" s="206">
        <v>98059974</v>
      </c>
      <c r="D513" s="206">
        <v>103018422</v>
      </c>
      <c r="E513" s="206">
        <v>101149372</v>
      </c>
      <c r="F513" s="206">
        <v>101035112</v>
      </c>
      <c r="G513" s="206">
        <v>99605487</v>
      </c>
      <c r="H513" s="206">
        <v>99980921</v>
      </c>
    </row>
    <row r="514" spans="1:8" x14ac:dyDescent="0.2">
      <c r="A514" s="208" t="s">
        <v>459</v>
      </c>
      <c r="B514" s="273"/>
      <c r="C514" s="206">
        <v>19677189</v>
      </c>
      <c r="D514" s="206">
        <v>19787265</v>
      </c>
      <c r="E514" s="206">
        <v>19717447</v>
      </c>
      <c r="F514" s="206">
        <v>19640974</v>
      </c>
      <c r="G514" s="206">
        <v>20087945</v>
      </c>
      <c r="H514" s="206">
        <v>18601947</v>
      </c>
    </row>
    <row r="515" spans="1:8" x14ac:dyDescent="0.2">
      <c r="A515" s="208" t="s">
        <v>460</v>
      </c>
      <c r="B515" s="273"/>
      <c r="C515" s="206">
        <v>39023690</v>
      </c>
      <c r="D515" s="206">
        <v>37622978</v>
      </c>
      <c r="E515" s="206">
        <v>40739867</v>
      </c>
      <c r="F515" s="206">
        <v>41487816</v>
      </c>
      <c r="G515" s="206">
        <v>40633991</v>
      </c>
      <c r="H515" s="206">
        <v>42166587</v>
      </c>
    </row>
    <row r="516" spans="1:8" ht="15.75" x14ac:dyDescent="0.25">
      <c r="A516" s="276" t="s">
        <v>462</v>
      </c>
      <c r="B516" s="257"/>
      <c r="C516" s="205">
        <v>189617</v>
      </c>
      <c r="D516" s="205">
        <v>198975</v>
      </c>
      <c r="E516" s="205">
        <v>190755</v>
      </c>
      <c r="F516" s="205">
        <v>200981</v>
      </c>
      <c r="G516" s="205">
        <v>203115</v>
      </c>
      <c r="H516" s="205">
        <v>195362</v>
      </c>
    </row>
    <row r="517" spans="1:8" x14ac:dyDescent="0.2">
      <c r="A517" s="208" t="s">
        <v>458</v>
      </c>
      <c r="B517" s="273"/>
      <c r="C517" s="206">
        <v>127475</v>
      </c>
      <c r="D517" s="206">
        <v>135989</v>
      </c>
      <c r="E517" s="206">
        <v>127141</v>
      </c>
      <c r="F517" s="206">
        <v>135089</v>
      </c>
      <c r="G517" s="206">
        <v>140226</v>
      </c>
      <c r="H517" s="206">
        <v>133046</v>
      </c>
    </row>
    <row r="518" spans="1:8" x14ac:dyDescent="0.2">
      <c r="A518" s="208" t="s">
        <v>459</v>
      </c>
      <c r="B518" s="273"/>
      <c r="C518" s="206">
        <v>62142</v>
      </c>
      <c r="D518" s="206">
        <v>62986</v>
      </c>
      <c r="E518" s="206">
        <v>63614</v>
      </c>
      <c r="F518" s="206">
        <v>65892</v>
      </c>
      <c r="G518" s="206">
        <v>62889</v>
      </c>
      <c r="H518" s="206">
        <v>62316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86297</v>
      </c>
      <c r="D521" s="200">
        <v>85983</v>
      </c>
      <c r="E521" s="200">
        <v>93876</v>
      </c>
      <c r="F521" s="200">
        <v>88032</v>
      </c>
      <c r="G521" s="200">
        <v>88703</v>
      </c>
      <c r="H521" s="200">
        <v>89778</v>
      </c>
    </row>
    <row r="522" spans="1:8" x14ac:dyDescent="0.2">
      <c r="A522" s="208" t="s">
        <v>458</v>
      </c>
      <c r="B522" s="273"/>
      <c r="C522" s="201">
        <v>50045</v>
      </c>
      <c r="D522" s="201">
        <v>49849</v>
      </c>
      <c r="E522" s="201">
        <v>53800</v>
      </c>
      <c r="F522" s="201">
        <v>50940</v>
      </c>
      <c r="G522" s="201">
        <v>51360</v>
      </c>
      <c r="H522" s="201">
        <v>51972</v>
      </c>
    </row>
    <row r="523" spans="1:8" x14ac:dyDescent="0.2">
      <c r="A523" s="208" t="s">
        <v>459</v>
      </c>
      <c r="B523" s="273"/>
      <c r="C523" s="201">
        <v>20840</v>
      </c>
      <c r="D523" s="201">
        <v>20697</v>
      </c>
      <c r="E523" s="201">
        <v>24400</v>
      </c>
      <c r="F523" s="201">
        <v>21429</v>
      </c>
      <c r="G523" s="201">
        <v>21556</v>
      </c>
      <c r="H523" s="201">
        <v>21975</v>
      </c>
    </row>
    <row r="524" spans="1:8" x14ac:dyDescent="0.2">
      <c r="A524" s="208" t="s">
        <v>460</v>
      </c>
      <c r="B524" s="273"/>
      <c r="C524" s="201">
        <v>15412</v>
      </c>
      <c r="D524" s="201">
        <v>15437</v>
      </c>
      <c r="E524" s="201">
        <v>15676</v>
      </c>
      <c r="F524" s="201">
        <v>15663</v>
      </c>
      <c r="G524" s="201">
        <v>15787</v>
      </c>
      <c r="H524" s="201">
        <v>15831</v>
      </c>
    </row>
    <row r="525" spans="1:8" ht="15.75" x14ac:dyDescent="0.25">
      <c r="A525" s="276" t="s">
        <v>461</v>
      </c>
      <c r="B525" s="257"/>
      <c r="C525" s="200">
        <v>78842</v>
      </c>
      <c r="D525" s="200">
        <v>78531</v>
      </c>
      <c r="E525" s="200">
        <v>86331</v>
      </c>
      <c r="F525" s="200">
        <v>80417</v>
      </c>
      <c r="G525" s="200">
        <v>81064</v>
      </c>
      <c r="H525" s="200">
        <v>82004</v>
      </c>
    </row>
    <row r="526" spans="1:8" x14ac:dyDescent="0.2">
      <c r="A526" s="208" t="s">
        <v>458</v>
      </c>
      <c r="B526" s="273"/>
      <c r="C526" s="201">
        <v>46941</v>
      </c>
      <c r="D526" s="201">
        <v>46777</v>
      </c>
      <c r="E526" s="201">
        <v>50674</v>
      </c>
      <c r="F526" s="201">
        <v>47763</v>
      </c>
      <c r="G526" s="201">
        <v>48162</v>
      </c>
      <c r="H526" s="201">
        <v>48709</v>
      </c>
    </row>
    <row r="527" spans="1:8" x14ac:dyDescent="0.2">
      <c r="A527" s="208" t="s">
        <v>459</v>
      </c>
      <c r="B527" s="273"/>
      <c r="C527" s="201">
        <v>17578</v>
      </c>
      <c r="D527" s="201">
        <v>17407</v>
      </c>
      <c r="E527" s="201">
        <v>21052</v>
      </c>
      <c r="F527" s="201">
        <v>18076</v>
      </c>
      <c r="G527" s="201">
        <v>18196</v>
      </c>
      <c r="H527" s="201">
        <v>18518</v>
      </c>
    </row>
    <row r="528" spans="1:8" x14ac:dyDescent="0.2">
      <c r="A528" s="208" t="s">
        <v>460</v>
      </c>
      <c r="B528" s="273"/>
      <c r="C528" s="201">
        <v>14323</v>
      </c>
      <c r="D528" s="201">
        <v>14347</v>
      </c>
      <c r="E528" s="201">
        <v>14605</v>
      </c>
      <c r="F528" s="201">
        <v>14578</v>
      </c>
      <c r="G528" s="201">
        <v>14706</v>
      </c>
      <c r="H528" s="201">
        <v>14777</v>
      </c>
    </row>
    <row r="529" spans="1:8" ht="15.75" x14ac:dyDescent="0.25">
      <c r="A529" s="276" t="s">
        <v>462</v>
      </c>
      <c r="B529" s="257"/>
      <c r="C529" s="200">
        <v>7455</v>
      </c>
      <c r="D529" s="200">
        <v>7452</v>
      </c>
      <c r="E529" s="200">
        <v>7545</v>
      </c>
      <c r="F529" s="200">
        <v>7615</v>
      </c>
      <c r="G529" s="200">
        <v>7639</v>
      </c>
      <c r="H529" s="200">
        <v>7774</v>
      </c>
    </row>
    <row r="530" spans="1:8" x14ac:dyDescent="0.2">
      <c r="A530" s="208" t="s">
        <v>458</v>
      </c>
      <c r="B530" s="273"/>
      <c r="C530" s="201">
        <v>3104</v>
      </c>
      <c r="D530" s="201">
        <v>3072</v>
      </c>
      <c r="E530" s="201">
        <v>3126</v>
      </c>
      <c r="F530" s="201">
        <v>3177</v>
      </c>
      <c r="G530" s="201">
        <v>3198</v>
      </c>
      <c r="H530" s="201">
        <v>3263</v>
      </c>
    </row>
    <row r="531" spans="1:8" x14ac:dyDescent="0.2">
      <c r="A531" s="208" t="s">
        <v>459</v>
      </c>
      <c r="B531" s="273"/>
      <c r="C531" s="201">
        <v>3262</v>
      </c>
      <c r="D531" s="201">
        <v>3290</v>
      </c>
      <c r="E531" s="201">
        <v>3348</v>
      </c>
      <c r="F531" s="201">
        <v>3353</v>
      </c>
      <c r="G531" s="201">
        <v>3360</v>
      </c>
      <c r="H531" s="201">
        <v>3457</v>
      </c>
    </row>
    <row r="532" spans="1:8" x14ac:dyDescent="0.2">
      <c r="A532" s="208" t="s">
        <v>460</v>
      </c>
      <c r="B532" s="273"/>
      <c r="C532" s="201">
        <v>1089</v>
      </c>
      <c r="D532" s="201">
        <v>1090</v>
      </c>
      <c r="E532" s="201">
        <v>1071</v>
      </c>
      <c r="F532" s="201">
        <v>1085</v>
      </c>
      <c r="G532" s="201">
        <v>1081</v>
      </c>
      <c r="H532" s="201">
        <v>1054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1818720</v>
      </c>
      <c r="D534" s="203">
        <v>1868130</v>
      </c>
      <c r="E534" s="203">
        <v>1723520</v>
      </c>
      <c r="F534" s="203">
        <v>1844380</v>
      </c>
      <c r="G534" s="203">
        <v>1809750</v>
      </c>
      <c r="H534" s="203">
        <v>1792700</v>
      </c>
    </row>
    <row r="535" spans="1:8" x14ac:dyDescent="0.2">
      <c r="A535" s="208" t="s">
        <v>458</v>
      </c>
      <c r="B535" s="273"/>
      <c r="C535" s="204">
        <v>1961980</v>
      </c>
      <c r="D535" s="204">
        <v>2069340</v>
      </c>
      <c r="E535" s="204">
        <v>1882460</v>
      </c>
      <c r="F535" s="204">
        <v>1986070</v>
      </c>
      <c r="G535" s="204">
        <v>1942090</v>
      </c>
      <c r="H535" s="204">
        <v>1926310</v>
      </c>
    </row>
    <row r="536" spans="1:8" x14ac:dyDescent="0.2">
      <c r="A536" s="208" t="s">
        <v>459</v>
      </c>
      <c r="B536" s="273"/>
      <c r="C536" s="204">
        <v>947180</v>
      </c>
      <c r="D536" s="204">
        <v>959090</v>
      </c>
      <c r="E536" s="204">
        <v>810700</v>
      </c>
      <c r="F536" s="204">
        <v>919640</v>
      </c>
      <c r="G536" s="204">
        <v>934810</v>
      </c>
      <c r="H536" s="204">
        <v>849340</v>
      </c>
    </row>
    <row r="537" spans="1:8" x14ac:dyDescent="0.2">
      <c r="A537" s="208" t="s">
        <v>460</v>
      </c>
      <c r="B537" s="273"/>
      <c r="C537" s="204">
        <v>2532030</v>
      </c>
      <c r="D537" s="204">
        <v>2437190</v>
      </c>
      <c r="E537" s="204">
        <v>2598870</v>
      </c>
      <c r="F537" s="204">
        <v>2648780</v>
      </c>
      <c r="G537" s="204">
        <v>2573890</v>
      </c>
      <c r="H537" s="204">
        <v>2663550</v>
      </c>
    </row>
    <row r="538" spans="1:8" ht="15.75" x14ac:dyDescent="0.25">
      <c r="A538" s="276" t="s">
        <v>461</v>
      </c>
      <c r="B538" s="257"/>
      <c r="C538" s="203">
        <v>1988290</v>
      </c>
      <c r="D538" s="203">
        <v>2042870</v>
      </c>
      <c r="E538" s="203">
        <v>1871940</v>
      </c>
      <c r="F538" s="203">
        <v>2016540</v>
      </c>
      <c r="G538" s="203">
        <v>1977790</v>
      </c>
      <c r="H538" s="203">
        <v>1960260</v>
      </c>
    </row>
    <row r="539" spans="1:8" x14ac:dyDescent="0.2">
      <c r="A539" s="208" t="s">
        <v>458</v>
      </c>
      <c r="B539" s="273"/>
      <c r="C539" s="204">
        <v>2089000</v>
      </c>
      <c r="D539" s="204">
        <v>2202330</v>
      </c>
      <c r="E539" s="204">
        <v>1996080</v>
      </c>
      <c r="F539" s="204">
        <v>2115340</v>
      </c>
      <c r="G539" s="204">
        <v>2068130</v>
      </c>
      <c r="H539" s="204">
        <v>2052620</v>
      </c>
    </row>
    <row r="540" spans="1:8" x14ac:dyDescent="0.2">
      <c r="A540" s="208" t="s">
        <v>459</v>
      </c>
      <c r="B540" s="273"/>
      <c r="C540" s="204">
        <v>1119420</v>
      </c>
      <c r="D540" s="204">
        <v>1136740</v>
      </c>
      <c r="E540" s="204">
        <v>936610</v>
      </c>
      <c r="F540" s="204">
        <v>1086580</v>
      </c>
      <c r="G540" s="204">
        <v>1103980</v>
      </c>
      <c r="H540" s="204">
        <v>1004530</v>
      </c>
    </row>
    <row r="541" spans="1:8" x14ac:dyDescent="0.2">
      <c r="A541" s="208" t="s">
        <v>460</v>
      </c>
      <c r="B541" s="273"/>
      <c r="C541" s="204">
        <v>2724550</v>
      </c>
      <c r="D541" s="204">
        <v>2622360</v>
      </c>
      <c r="E541" s="204">
        <v>2789450</v>
      </c>
      <c r="F541" s="204">
        <v>2845920</v>
      </c>
      <c r="G541" s="204">
        <v>2763090</v>
      </c>
      <c r="H541" s="204">
        <v>2853530</v>
      </c>
    </row>
    <row r="542" spans="1:8" ht="15.75" x14ac:dyDescent="0.25">
      <c r="A542" s="276" t="s">
        <v>462</v>
      </c>
      <c r="B542" s="257"/>
      <c r="C542" s="203">
        <v>25430</v>
      </c>
      <c r="D542" s="203">
        <v>26700</v>
      </c>
      <c r="E542" s="203">
        <v>25280</v>
      </c>
      <c r="F542" s="203">
        <v>26390</v>
      </c>
      <c r="G542" s="203">
        <v>26590</v>
      </c>
      <c r="H542" s="203">
        <v>25130</v>
      </c>
    </row>
    <row r="543" spans="1:8" x14ac:dyDescent="0.2">
      <c r="A543" s="208" t="s">
        <v>458</v>
      </c>
      <c r="B543" s="273"/>
      <c r="C543" s="204">
        <v>41070</v>
      </c>
      <c r="D543" s="204">
        <v>44270</v>
      </c>
      <c r="E543" s="204">
        <v>40670</v>
      </c>
      <c r="F543" s="204">
        <v>42520</v>
      </c>
      <c r="G543" s="204">
        <v>43850</v>
      </c>
      <c r="H543" s="204">
        <v>40770</v>
      </c>
    </row>
    <row r="544" spans="1:8" x14ac:dyDescent="0.2">
      <c r="A544" s="208" t="s">
        <v>459</v>
      </c>
      <c r="B544" s="273"/>
      <c r="C544" s="204">
        <v>19050</v>
      </c>
      <c r="D544" s="204">
        <v>19140</v>
      </c>
      <c r="E544" s="204">
        <v>19000</v>
      </c>
      <c r="F544" s="204">
        <v>19650</v>
      </c>
      <c r="G544" s="204">
        <v>18720</v>
      </c>
      <c r="H544" s="204">
        <v>18030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825.65</v>
      </c>
      <c r="D550" s="195">
        <v>991.84</v>
      </c>
      <c r="E550" s="195">
        <v>1134.53</v>
      </c>
      <c r="F550" s="195">
        <v>1278.73</v>
      </c>
      <c r="G550" s="195">
        <v>1588.22</v>
      </c>
      <c r="H550" s="195">
        <v>1612.38</v>
      </c>
    </row>
    <row r="551" spans="1:8" ht="15.75" x14ac:dyDescent="0.2">
      <c r="A551" s="274" t="s">
        <v>473</v>
      </c>
      <c r="B551" s="275"/>
      <c r="C551" s="196">
        <v>2673164</v>
      </c>
      <c r="D551" s="196">
        <v>3076789</v>
      </c>
      <c r="E551" s="196">
        <v>3478743</v>
      </c>
      <c r="F551" s="196">
        <v>3765325</v>
      </c>
      <c r="G551" s="196">
        <v>4206275</v>
      </c>
      <c r="H551" s="196">
        <v>4753727</v>
      </c>
    </row>
    <row r="552" spans="1:8" ht="15.75" x14ac:dyDescent="0.2">
      <c r="A552" s="280" t="s">
        <v>474</v>
      </c>
      <c r="B552" s="275"/>
      <c r="C552" s="195">
        <v>308.87</v>
      </c>
      <c r="D552" s="195">
        <v>322.36</v>
      </c>
      <c r="E552" s="195">
        <v>326.13</v>
      </c>
      <c r="F552" s="195">
        <v>339.61</v>
      </c>
      <c r="G552" s="195">
        <v>377.58</v>
      </c>
      <c r="H552" s="195">
        <v>339.18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0.20128383697692742</v>
      </c>
      <c r="D556" s="197">
        <f>IF(AND(D550&gt;0,E550&gt;0)=TRUE,E550/D550-1,"")</f>
        <v>0.14386392966607509</v>
      </c>
      <c r="E556" s="197">
        <f>IF(AND(E550&gt;0,F550&gt;0)=TRUE,F550/E550-1,"")</f>
        <v>0.12710109031933925</v>
      </c>
      <c r="F556" s="197">
        <f>IF(AND(F550&gt;0,G550&gt;0)=TRUE,G550/F550-1,"")</f>
        <v>0.24202920084771606</v>
      </c>
      <c r="G556" s="197">
        <f>IF(AND(G550&gt;0,H550&gt;0)=TRUE,H550/G550-1,"")</f>
        <v>1.5211998337761878E-2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0.15099148424862818</v>
      </c>
      <c r="D557" s="197">
        <f t="shared" si="20"/>
        <v>0.13064074267036196</v>
      </c>
      <c r="E557" s="197">
        <f t="shared" si="20"/>
        <v>8.2380905976670249E-2</v>
      </c>
      <c r="F557" s="197">
        <f t="shared" si="20"/>
        <v>0.11710808495946567</v>
      </c>
      <c r="G557" s="197">
        <f t="shared" si="20"/>
        <v>0.13015126210245409</v>
      </c>
    </row>
    <row r="558" spans="1:8" ht="15.75" x14ac:dyDescent="0.2">
      <c r="A558" s="280" t="s">
        <v>474</v>
      </c>
      <c r="B558" s="275"/>
      <c r="C558" s="197">
        <f t="shared" si="20"/>
        <v>4.3675332664227628E-2</v>
      </c>
      <c r="D558" s="197">
        <f t="shared" si="20"/>
        <v>1.1694999379575632E-2</v>
      </c>
      <c r="E558" s="197">
        <f t="shared" si="20"/>
        <v>4.1333210682856558E-2</v>
      </c>
      <c r="F558" s="197">
        <f t="shared" si="20"/>
        <v>0.1118047171755836</v>
      </c>
      <c r="G558" s="197">
        <f t="shared" si="20"/>
        <v>-0.10170030192277124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345.06</v>
      </c>
      <c r="D562" s="195">
        <v>428.62</v>
      </c>
      <c r="E562" s="195">
        <v>435.61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1195694</v>
      </c>
      <c r="D563" s="196">
        <v>1229000</v>
      </c>
      <c r="E563" s="196">
        <v>1140601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288.58</v>
      </c>
      <c r="D564" s="195">
        <v>348.75</v>
      </c>
      <c r="E564" s="195">
        <v>381.92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0.24216078363183224</v>
      </c>
      <c r="D568" s="197">
        <f>IF(AND(D562&gt;0,E562&gt;0)=TRUE,E562/D562-1,"")</f>
        <v>1.6308151742802535E-2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2.785495285583095E-2</v>
      </c>
      <c r="D569" s="197">
        <f t="shared" si="21"/>
        <v>-7.1927583401139139E-2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0.20850370781065908</v>
      </c>
      <c r="D570" s="197">
        <f t="shared" si="21"/>
        <v>9.5111111111111146E-2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2744222</v>
      </c>
      <c r="E591" s="147">
        <v>771220</v>
      </c>
      <c r="F591" s="147">
        <v>327008</v>
      </c>
      <c r="G591" s="147">
        <v>1800707</v>
      </c>
      <c r="H591" s="147">
        <v>801962</v>
      </c>
      <c r="I591" s="147">
        <v>12210</v>
      </c>
    </row>
    <row r="592" spans="1:9" x14ac:dyDescent="0.2">
      <c r="A592" s="233" t="s">
        <v>121</v>
      </c>
      <c r="B592" s="234"/>
      <c r="C592" s="234"/>
      <c r="D592" s="148">
        <v>4215329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0.65101015840044751</v>
      </c>
      <c r="E593" s="87">
        <f t="shared" si="22"/>
        <v>0.18295606345317292</v>
      </c>
      <c r="F593" s="87">
        <f t="shared" si="22"/>
        <v>7.7575914003390964E-2</v>
      </c>
      <c r="G593" s="87">
        <f t="shared" si="22"/>
        <v>0.42718065422651469</v>
      </c>
      <c r="H593" s="87">
        <f t="shared" si="22"/>
        <v>0.19024896989060641</v>
      </c>
      <c r="I593" s="87">
        <f t="shared" si="22"/>
        <v>2.8965710624247834E-3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5400297</v>
      </c>
      <c r="E596" s="144">
        <v>1757824</v>
      </c>
      <c r="F596" s="144">
        <v>332104</v>
      </c>
      <c r="G596" s="144">
        <v>2221177</v>
      </c>
      <c r="H596" s="144">
        <v>1075926</v>
      </c>
      <c r="I596" s="144">
        <v>13266</v>
      </c>
    </row>
    <row r="597" spans="1:9" x14ac:dyDescent="0.2">
      <c r="A597" s="233" t="s">
        <v>125</v>
      </c>
      <c r="B597" s="234"/>
      <c r="C597" s="234"/>
      <c r="D597" s="143">
        <v>85900</v>
      </c>
      <c r="E597" s="144">
        <v>68571</v>
      </c>
      <c r="F597" s="144">
        <v>346</v>
      </c>
      <c r="G597" s="144">
        <v>2242</v>
      </c>
      <c r="H597" s="144">
        <v>14320</v>
      </c>
      <c r="I597" s="144">
        <v>22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2.2999999999999998</v>
      </c>
      <c r="F598" s="142">
        <v>1</v>
      </c>
      <c r="G598" s="142">
        <v>1.2</v>
      </c>
      <c r="H598" s="142">
        <v>1.3</v>
      </c>
      <c r="I598" s="142">
        <v>1.1000000000000001</v>
      </c>
    </row>
    <row r="599" spans="1:9" x14ac:dyDescent="0.2">
      <c r="A599" s="233" t="s">
        <v>127</v>
      </c>
      <c r="B599" s="234"/>
      <c r="C599" s="234"/>
      <c r="D599" s="88">
        <v>64807.1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144168662568</v>
      </c>
      <c r="E601" s="151">
        <v>23509260023</v>
      </c>
      <c r="F601" s="151">
        <v>105588696183</v>
      </c>
      <c r="G601" s="151">
        <v>6809704054</v>
      </c>
      <c r="H601" s="151">
        <v>7434721977</v>
      </c>
      <c r="I601" s="151">
        <v>826280331</v>
      </c>
    </row>
    <row r="602" spans="1:9" x14ac:dyDescent="0.2">
      <c r="A602" s="233" t="s">
        <v>130</v>
      </c>
      <c r="B602" s="234"/>
      <c r="C602" s="234"/>
      <c r="D602" s="152">
        <v>26696.43</v>
      </c>
      <c r="E602" s="153">
        <v>13374.07</v>
      </c>
      <c r="F602" s="153">
        <v>317938.65000000002</v>
      </c>
      <c r="G602" s="153">
        <v>3065.81</v>
      </c>
      <c r="H602" s="153">
        <v>6910.07</v>
      </c>
      <c r="I602" s="153">
        <v>62285.57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26429985203</v>
      </c>
      <c r="E604" s="155">
        <v>12911422026</v>
      </c>
      <c r="F604" s="155">
        <v>1308358323</v>
      </c>
      <c r="G604" s="155">
        <v>6705099251</v>
      </c>
      <c r="H604" s="155">
        <v>4798067433</v>
      </c>
      <c r="I604" s="155">
        <v>707038170</v>
      </c>
    </row>
    <row r="605" spans="1:9" x14ac:dyDescent="0.2">
      <c r="A605" s="233" t="s">
        <v>133</v>
      </c>
      <c r="B605" s="234"/>
      <c r="C605" s="234"/>
      <c r="D605" s="152">
        <v>4894.17</v>
      </c>
      <c r="E605" s="153">
        <v>7345.12</v>
      </c>
      <c r="F605" s="153">
        <v>3939.6</v>
      </c>
      <c r="G605" s="153">
        <v>3018.71</v>
      </c>
      <c r="H605" s="153">
        <v>4459.4799999999996</v>
      </c>
      <c r="I605" s="153">
        <v>53297.01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41896310357</v>
      </c>
      <c r="E607" s="157">
        <v>20500900221</v>
      </c>
      <c r="F607" s="157">
        <v>3410898228</v>
      </c>
      <c r="G607" s="157">
        <v>7385585737</v>
      </c>
      <c r="H607" s="157">
        <v>9912530989</v>
      </c>
      <c r="I607" s="157">
        <v>686395182</v>
      </c>
    </row>
    <row r="608" spans="1:9" x14ac:dyDescent="0.2">
      <c r="A608" s="233" t="s">
        <v>112</v>
      </c>
      <c r="B608" s="234"/>
      <c r="C608" s="234"/>
      <c r="D608" s="158">
        <v>20164.79</v>
      </c>
      <c r="E608" s="159">
        <v>19176.91</v>
      </c>
      <c r="F608" s="159">
        <v>53769.13</v>
      </c>
      <c r="G608" s="159">
        <v>16708.68</v>
      </c>
      <c r="H608" s="159">
        <v>20114.75</v>
      </c>
      <c r="I608" s="159">
        <v>66005.88</v>
      </c>
    </row>
    <row r="609" spans="1:9" x14ac:dyDescent="0.2">
      <c r="A609" s="233" t="s">
        <v>135</v>
      </c>
      <c r="B609" s="234"/>
      <c r="C609" s="234"/>
      <c r="D609" s="143">
        <v>2077696</v>
      </c>
      <c r="E609" s="144">
        <v>1069041</v>
      </c>
      <c r="F609" s="144">
        <v>63436</v>
      </c>
      <c r="G609" s="144">
        <v>442021</v>
      </c>
      <c r="H609" s="144">
        <v>492799</v>
      </c>
      <c r="I609" s="144">
        <v>10399</v>
      </c>
    </row>
    <row r="610" spans="1:9" x14ac:dyDescent="0.2">
      <c r="A610" s="233" t="s">
        <v>113</v>
      </c>
      <c r="B610" s="234"/>
      <c r="C610" s="234"/>
      <c r="D610" s="87">
        <v>2.93E-2</v>
      </c>
      <c r="E610" s="89">
        <v>1.5100000000000001E-2</v>
      </c>
      <c r="F610" s="89">
        <v>8.9999999999999998E-4</v>
      </c>
      <c r="G610" s="89">
        <v>6.1999999999999998E-3</v>
      </c>
      <c r="H610" s="89">
        <v>6.8999999999999999E-3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1.1100000000000001</v>
      </c>
      <c r="E612" s="142">
        <v>0.36</v>
      </c>
      <c r="F612" s="142">
        <v>0.13</v>
      </c>
      <c r="G612" s="142">
        <v>0.74</v>
      </c>
      <c r="H612" s="142">
        <v>0.27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1.42</v>
      </c>
      <c r="E613" s="142">
        <v>0.56999999999999995</v>
      </c>
      <c r="F613" s="142">
        <v>0.05</v>
      </c>
      <c r="G613" s="142">
        <v>1</v>
      </c>
      <c r="H613" s="142">
        <v>0.28999999999999998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0.66</v>
      </c>
      <c r="E614" s="142">
        <v>0.32</v>
      </c>
      <c r="F614" s="142">
        <v>0.05</v>
      </c>
      <c r="G614" s="142">
        <v>0.3</v>
      </c>
      <c r="H614" s="142">
        <v>0.28000000000000003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0.41</v>
      </c>
      <c r="E615" s="142">
        <v>0.28000000000000003</v>
      </c>
      <c r="F615" s="142">
        <v>0.03</v>
      </c>
      <c r="G615" s="142">
        <v>7.0000000000000007E-2</v>
      </c>
      <c r="H615" s="142">
        <v>0.22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21.89</v>
      </c>
      <c r="E616" s="142">
        <v>12.25</v>
      </c>
      <c r="F616" s="142">
        <v>1.24</v>
      </c>
      <c r="G616" s="142">
        <v>6.84</v>
      </c>
      <c r="H616" s="142">
        <v>7.68</v>
      </c>
      <c r="I616" s="142">
        <v>0.24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25.48</v>
      </c>
      <c r="E618" s="142">
        <v>13.79</v>
      </c>
      <c r="F618" s="142">
        <v>1.5</v>
      </c>
      <c r="G618" s="142">
        <v>8.94</v>
      </c>
      <c r="H618" s="142">
        <v>8.74</v>
      </c>
      <c r="I618" s="142">
        <v>0.24</v>
      </c>
    </row>
    <row r="619" spans="1:9" x14ac:dyDescent="0.2">
      <c r="A619" s="263" t="s">
        <v>144</v>
      </c>
      <c r="B619" s="234"/>
      <c r="C619" s="234"/>
      <c r="D619" s="141">
        <v>24.37</v>
      </c>
      <c r="E619" s="142">
        <v>13.42</v>
      </c>
      <c r="F619" s="142">
        <v>1.37</v>
      </c>
      <c r="G619" s="142">
        <v>8.2100000000000009</v>
      </c>
      <c r="H619" s="142">
        <v>8.4700000000000006</v>
      </c>
      <c r="I619" s="142">
        <v>0.24</v>
      </c>
    </row>
    <row r="620" spans="1:9" x14ac:dyDescent="0.2">
      <c r="A620" s="263" t="s">
        <v>145</v>
      </c>
      <c r="B620" s="234"/>
      <c r="C620" s="234"/>
      <c r="D620" s="141">
        <v>22.95</v>
      </c>
      <c r="E620" s="142">
        <v>12.85</v>
      </c>
      <c r="F620" s="142">
        <v>1.33</v>
      </c>
      <c r="G620" s="142">
        <v>7.21</v>
      </c>
      <c r="H620" s="142">
        <v>8.18</v>
      </c>
      <c r="I620" s="142">
        <v>0.24</v>
      </c>
    </row>
    <row r="621" spans="1:9" x14ac:dyDescent="0.2">
      <c r="A621" s="263" t="s">
        <v>146</v>
      </c>
      <c r="B621" s="234"/>
      <c r="C621" s="234"/>
      <c r="D621" s="141">
        <v>22.29</v>
      </c>
      <c r="E621" s="142">
        <v>12.53</v>
      </c>
      <c r="F621" s="142">
        <v>1.27</v>
      </c>
      <c r="G621" s="142">
        <v>6.91</v>
      </c>
      <c r="H621" s="142">
        <v>7.9</v>
      </c>
      <c r="I621" s="142">
        <v>0.24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2670986</v>
      </c>
      <c r="E623" s="144">
        <v>692706</v>
      </c>
      <c r="F623" s="144">
        <v>326616</v>
      </c>
      <c r="G623" s="144">
        <v>1745982</v>
      </c>
      <c r="H623" s="144">
        <v>783147</v>
      </c>
      <c r="I623" s="144">
        <v>2258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0.68769999999999998</v>
      </c>
      <c r="E625" s="89">
        <v>0.35299999999999998</v>
      </c>
      <c r="F625" s="89">
        <v>0.79720000000000002</v>
      </c>
      <c r="G625" s="89">
        <v>0.87160000000000004</v>
      </c>
      <c r="H625" s="89">
        <v>0.65739999999999998</v>
      </c>
      <c r="I625" s="89">
        <v>0.8468</v>
      </c>
    </row>
    <row r="626" spans="1:9" x14ac:dyDescent="0.2">
      <c r="A626" s="233" t="s">
        <v>150</v>
      </c>
      <c r="B626" s="234"/>
      <c r="C626" s="234"/>
      <c r="D626" s="87">
        <v>3.5999999999999999E-3</v>
      </c>
      <c r="E626" s="89">
        <v>1.61E-2</v>
      </c>
      <c r="F626" s="89">
        <v>0</v>
      </c>
      <c r="G626" s="89">
        <v>5.0000000000000001E-4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1.5E-3</v>
      </c>
      <c r="E627" s="89">
        <v>6.7999999999999996E-3</v>
      </c>
      <c r="F627" s="89">
        <v>0</v>
      </c>
      <c r="G627" s="89">
        <v>2.0000000000000001E-4</v>
      </c>
      <c r="H627" s="89">
        <v>2.0000000000000001E-4</v>
      </c>
      <c r="I627" s="89">
        <v>4.0000000000000001E-3</v>
      </c>
    </row>
    <row r="628" spans="1:9" x14ac:dyDescent="0.2">
      <c r="A628" s="233" t="s">
        <v>152</v>
      </c>
      <c r="B628" s="234"/>
      <c r="C628" s="234"/>
      <c r="D628" s="87">
        <v>1.4E-3</v>
      </c>
      <c r="E628" s="89">
        <v>5.8999999999999999E-3</v>
      </c>
      <c r="F628" s="89">
        <v>0</v>
      </c>
      <c r="G628" s="89">
        <v>1E-4</v>
      </c>
      <c r="H628" s="89">
        <v>1.4E-3</v>
      </c>
      <c r="I628" s="89">
        <v>4.0000000000000002E-4</v>
      </c>
    </row>
    <row r="629" spans="1:9" x14ac:dyDescent="0.2">
      <c r="A629" s="233" t="s">
        <v>153</v>
      </c>
      <c r="B629" s="234"/>
      <c r="C629" s="234"/>
      <c r="D629" s="87">
        <v>1.9E-2</v>
      </c>
      <c r="E629" s="89">
        <v>3.8899999999999997E-2</v>
      </c>
      <c r="F629" s="89">
        <v>1.9699999999999999E-2</v>
      </c>
      <c r="G629" s="89">
        <v>5.7000000000000002E-3</v>
      </c>
      <c r="H629" s="89">
        <v>2.4500000000000001E-2</v>
      </c>
      <c r="I629" s="89">
        <v>6.1999999999999998E-3</v>
      </c>
    </row>
    <row r="630" spans="1:9" x14ac:dyDescent="0.2">
      <c r="A630" s="233" t="s">
        <v>154</v>
      </c>
      <c r="B630" s="234"/>
      <c r="C630" s="234"/>
      <c r="D630" s="87">
        <v>1.8200000000000001E-2</v>
      </c>
      <c r="E630" s="89">
        <v>2.6100000000000002E-2</v>
      </c>
      <c r="F630" s="89">
        <v>1.6500000000000001E-2</v>
      </c>
      <c r="G630" s="89">
        <v>1.34E-2</v>
      </c>
      <c r="H630" s="89">
        <v>1.5699999999999999E-2</v>
      </c>
      <c r="I630" s="89">
        <v>8.3999999999999995E-3</v>
      </c>
    </row>
    <row r="631" spans="1:9" x14ac:dyDescent="0.2">
      <c r="A631" s="233" t="s">
        <v>155</v>
      </c>
      <c r="B631" s="234"/>
      <c r="C631" s="234"/>
      <c r="D631" s="87">
        <v>1.9599999999999999E-2</v>
      </c>
      <c r="E631" s="89">
        <v>2.5100000000000001E-2</v>
      </c>
      <c r="F631" s="89">
        <v>6.1999999999999998E-3</v>
      </c>
      <c r="G631" s="89">
        <v>1.83E-2</v>
      </c>
      <c r="H631" s="89">
        <v>1.17E-2</v>
      </c>
      <c r="I631" s="89">
        <v>9.7000000000000003E-3</v>
      </c>
    </row>
    <row r="632" spans="1:9" x14ac:dyDescent="0.2">
      <c r="A632" s="233" t="s">
        <v>156</v>
      </c>
      <c r="B632" s="234"/>
      <c r="C632" s="234"/>
      <c r="D632" s="87">
        <v>9.1000000000000004E-3</v>
      </c>
      <c r="E632" s="89">
        <v>1.7299999999999999E-2</v>
      </c>
      <c r="F632" s="89">
        <v>6.4999999999999997E-3</v>
      </c>
      <c r="G632" s="89">
        <v>5.0000000000000001E-3</v>
      </c>
      <c r="H632" s="89">
        <v>9.9000000000000008E-3</v>
      </c>
      <c r="I632" s="89">
        <v>8.3999999999999995E-3</v>
      </c>
    </row>
    <row r="633" spans="1:9" x14ac:dyDescent="0.2">
      <c r="A633" s="233" t="s">
        <v>157</v>
      </c>
      <c r="B633" s="234"/>
      <c r="C633" s="234"/>
      <c r="D633" s="87">
        <v>5.7000000000000002E-3</v>
      </c>
      <c r="E633" s="89">
        <v>1.52E-2</v>
      </c>
      <c r="F633" s="89">
        <v>4.0000000000000001E-3</v>
      </c>
      <c r="G633" s="89">
        <v>1E-3</v>
      </c>
      <c r="H633" s="89">
        <v>7.7000000000000002E-3</v>
      </c>
      <c r="I633" s="89">
        <v>7.4999999999999997E-3</v>
      </c>
    </row>
    <row r="634" spans="1:9" x14ac:dyDescent="0.2">
      <c r="A634" s="233" t="s">
        <v>158</v>
      </c>
      <c r="B634" s="234"/>
      <c r="C634" s="234"/>
      <c r="D634" s="87">
        <v>0.2341</v>
      </c>
      <c r="E634" s="89">
        <v>0.49580000000000002</v>
      </c>
      <c r="F634" s="89">
        <v>0.14990000000000001</v>
      </c>
      <c r="G634" s="89">
        <v>8.4199999999999997E-2</v>
      </c>
      <c r="H634" s="89">
        <v>0.27160000000000001</v>
      </c>
      <c r="I634" s="89">
        <v>0.1085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0.31230000000000002</v>
      </c>
      <c r="E636" s="89">
        <v>0.64700000000000002</v>
      </c>
      <c r="F636" s="89">
        <v>0.20280000000000001</v>
      </c>
      <c r="G636" s="89">
        <v>0.12839999999999999</v>
      </c>
      <c r="H636" s="89">
        <v>0.34260000000000002</v>
      </c>
      <c r="I636" s="89">
        <v>0.1532</v>
      </c>
    </row>
    <row r="637" spans="1:9" x14ac:dyDescent="0.2">
      <c r="A637" s="233" t="s">
        <v>160</v>
      </c>
      <c r="B637" s="234"/>
      <c r="C637" s="234"/>
      <c r="D637" s="87">
        <v>0.30869999999999997</v>
      </c>
      <c r="E637" s="89">
        <v>0.63100000000000001</v>
      </c>
      <c r="F637" s="89">
        <v>0.20280000000000001</v>
      </c>
      <c r="G637" s="89">
        <v>0.12790000000000001</v>
      </c>
      <c r="H637" s="89">
        <v>0.34260000000000002</v>
      </c>
      <c r="I637" s="89">
        <v>0.1532</v>
      </c>
    </row>
    <row r="638" spans="1:9" x14ac:dyDescent="0.2">
      <c r="A638" s="233" t="s">
        <v>161</v>
      </c>
      <c r="B638" s="234"/>
      <c r="C638" s="234"/>
      <c r="D638" s="87">
        <v>0.30719999999999997</v>
      </c>
      <c r="E638" s="89">
        <v>0.62419999999999998</v>
      </c>
      <c r="F638" s="89">
        <v>0.20280000000000001</v>
      </c>
      <c r="G638" s="89">
        <v>0.12770000000000001</v>
      </c>
      <c r="H638" s="89">
        <v>0.34250000000000003</v>
      </c>
      <c r="I638" s="89">
        <v>0.1492</v>
      </c>
    </row>
    <row r="639" spans="1:9" x14ac:dyDescent="0.2">
      <c r="A639" s="233" t="s">
        <v>162</v>
      </c>
      <c r="B639" s="234"/>
      <c r="C639" s="234"/>
      <c r="D639" s="87">
        <v>0.30570000000000003</v>
      </c>
      <c r="E639" s="89">
        <v>0.61829999999999996</v>
      </c>
      <c r="F639" s="89">
        <v>0.20280000000000001</v>
      </c>
      <c r="G639" s="89">
        <v>0.12759999999999999</v>
      </c>
      <c r="H639" s="89">
        <v>0.34110000000000001</v>
      </c>
      <c r="I639" s="89">
        <v>0.14879999999999999</v>
      </c>
    </row>
    <row r="640" spans="1:9" x14ac:dyDescent="0.2">
      <c r="A640" s="233" t="s">
        <v>163</v>
      </c>
      <c r="B640" s="234"/>
      <c r="C640" s="234"/>
      <c r="D640" s="87">
        <v>0.28670000000000001</v>
      </c>
      <c r="E640" s="89">
        <v>0.57940000000000003</v>
      </c>
      <c r="F640" s="89">
        <v>0.1832</v>
      </c>
      <c r="G640" s="89">
        <v>0.12189999999999999</v>
      </c>
      <c r="H640" s="89">
        <v>0.3165</v>
      </c>
      <c r="I640" s="89">
        <v>0.1426</v>
      </c>
    </row>
    <row r="641" spans="1:9" x14ac:dyDescent="0.2">
      <c r="A641" s="233" t="s">
        <v>164</v>
      </c>
      <c r="B641" s="234"/>
      <c r="C641" s="234"/>
      <c r="D641" s="87">
        <v>0.26850000000000002</v>
      </c>
      <c r="E641" s="89">
        <v>0.55330000000000001</v>
      </c>
      <c r="F641" s="89">
        <v>0.16669999999999999</v>
      </c>
      <c r="G641" s="89">
        <v>0.1085</v>
      </c>
      <c r="H641" s="89">
        <v>0.3009</v>
      </c>
      <c r="I641" s="89">
        <v>0.13420000000000001</v>
      </c>
    </row>
    <row r="642" spans="1:9" x14ac:dyDescent="0.2">
      <c r="A642" s="233" t="s">
        <v>165</v>
      </c>
      <c r="B642" s="234"/>
      <c r="C642" s="234"/>
      <c r="D642" s="87">
        <v>0.24890000000000001</v>
      </c>
      <c r="E642" s="89">
        <v>0.5282</v>
      </c>
      <c r="F642" s="89">
        <v>0.1605</v>
      </c>
      <c r="G642" s="89">
        <v>9.0200000000000002E-2</v>
      </c>
      <c r="H642" s="89">
        <v>0.28920000000000001</v>
      </c>
      <c r="I642" s="89">
        <v>0.1244</v>
      </c>
    </row>
    <row r="643" spans="1:9" x14ac:dyDescent="0.2">
      <c r="A643" s="233" t="s">
        <v>166</v>
      </c>
      <c r="B643" s="234"/>
      <c r="C643" s="234"/>
      <c r="D643" s="87">
        <v>0.23980000000000001</v>
      </c>
      <c r="E643" s="89">
        <v>0.51090000000000002</v>
      </c>
      <c r="F643" s="89">
        <v>0.15390000000000001</v>
      </c>
      <c r="G643" s="89">
        <v>8.5199999999999998E-2</v>
      </c>
      <c r="H643" s="89">
        <v>0.27929999999999999</v>
      </c>
      <c r="I643" s="89">
        <v>0.11600000000000001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4.6115252439212842E-2</v>
      </c>
      <c r="C772" s="96">
        <f t="shared" ref="C772:C779" si="24">-D68/$B$58</f>
        <v>-4.5467986116792404E-2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8.0835837112395489E-2</v>
      </c>
      <c r="C773" s="96">
        <f t="shared" si="24"/>
        <v>-7.1422002135631296E-2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2.655235638628084E-2</v>
      </c>
      <c r="C774" s="96">
        <f t="shared" si="24"/>
        <v>-2.4825510794990624E-2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5.9435143165899623E-2</v>
      </c>
      <c r="C775" s="96">
        <f t="shared" si="24"/>
        <v>-5.8840813122636247E-2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9.3955746340044471E-2</v>
      </c>
      <c r="C776" s="96">
        <f t="shared" si="24"/>
        <v>-9.8240109337478398E-2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7.2810109011305371E-2</v>
      </c>
      <c r="C777" s="96">
        <f t="shared" si="24"/>
        <v>-7.7550044835424312E-2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6.1638682624548635E-2</v>
      </c>
      <c r="C778" s="96">
        <f t="shared" si="24"/>
        <v>-6.876021630084489E-2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5.07864780424057E-2</v>
      </c>
      <c r="C779" s="96">
        <f t="shared" si="24"/>
        <v>-6.2763712234108829E-2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146.05000000000001</v>
      </c>
      <c r="D785" s="97">
        <v>149.31</v>
      </c>
      <c r="E785" s="97">
        <v>147.44</v>
      </c>
      <c r="F785" s="97">
        <v>143.46</v>
      </c>
      <c r="G785" s="94">
        <v>63.63</v>
      </c>
      <c r="H785" s="97">
        <v>67</v>
      </c>
      <c r="I785" s="97">
        <v>58.69</v>
      </c>
      <c r="J785" s="97">
        <v>67.08</v>
      </c>
      <c r="K785" s="94">
        <v>24.19</v>
      </c>
      <c r="L785" s="94">
        <v>24.05</v>
      </c>
      <c r="M785" s="94">
        <v>26.3</v>
      </c>
      <c r="N785" s="97">
        <v>28.35</v>
      </c>
      <c r="O785" s="94">
        <v>5.16</v>
      </c>
      <c r="P785" s="94">
        <v>5.59</v>
      </c>
      <c r="Q785" s="94">
        <v>5.77</v>
      </c>
      <c r="R785" s="97">
        <v>6.41</v>
      </c>
      <c r="W785" s="93"/>
    </row>
    <row r="786" spans="1:23" x14ac:dyDescent="0.2">
      <c r="A786" s="94"/>
      <c r="B786" s="94" t="s">
        <v>225</v>
      </c>
      <c r="C786" s="94">
        <v>143.30000000000001</v>
      </c>
      <c r="D786" s="97">
        <v>152.78</v>
      </c>
      <c r="E786" s="97">
        <v>146.34</v>
      </c>
      <c r="F786" s="97">
        <v>156.34</v>
      </c>
      <c r="G786" s="94">
        <v>62.11</v>
      </c>
      <c r="H786" s="97">
        <v>64.09</v>
      </c>
      <c r="I786" s="97">
        <v>56.87</v>
      </c>
      <c r="J786" s="97">
        <v>74.83</v>
      </c>
      <c r="K786" s="94">
        <v>22.61</v>
      </c>
      <c r="L786" s="94">
        <v>26.67</v>
      </c>
      <c r="M786" s="94">
        <v>26.22</v>
      </c>
      <c r="N786" s="97">
        <v>30.97</v>
      </c>
      <c r="O786" s="94">
        <v>5.67</v>
      </c>
      <c r="P786" s="94">
        <v>5.96</v>
      </c>
      <c r="Q786" s="94">
        <v>6.55</v>
      </c>
      <c r="R786" s="97">
        <v>7.46</v>
      </c>
      <c r="W786" s="93"/>
    </row>
    <row r="787" spans="1:23" x14ac:dyDescent="0.2">
      <c r="A787" s="94"/>
      <c r="B787" s="94" t="s">
        <v>226</v>
      </c>
      <c r="C787" s="94">
        <v>150.57</v>
      </c>
      <c r="D787" s="97">
        <v>151.58000000000001</v>
      </c>
      <c r="E787" s="97">
        <v>177.77</v>
      </c>
      <c r="F787" s="97">
        <v>168.34</v>
      </c>
      <c r="G787" s="94">
        <v>63.28</v>
      </c>
      <c r="H787" s="97">
        <v>62.03</v>
      </c>
      <c r="I787" s="97">
        <v>69.86</v>
      </c>
      <c r="J787" s="97">
        <v>75.98</v>
      </c>
      <c r="K787" s="94">
        <v>25.98</v>
      </c>
      <c r="L787" s="94">
        <v>27.23</v>
      </c>
      <c r="M787" s="94">
        <v>34.18</v>
      </c>
      <c r="N787" s="97">
        <v>36.43</v>
      </c>
      <c r="O787" s="94">
        <v>6.87</v>
      </c>
      <c r="P787" s="94">
        <v>8.07</v>
      </c>
      <c r="Q787" s="94">
        <v>8.98</v>
      </c>
      <c r="R787" s="97">
        <v>10.58</v>
      </c>
      <c r="W787" s="93"/>
    </row>
    <row r="788" spans="1:23" x14ac:dyDescent="0.2">
      <c r="A788" s="94"/>
      <c r="B788" s="94" t="s">
        <v>227</v>
      </c>
      <c r="C788" s="94">
        <v>156.38999999999999</v>
      </c>
      <c r="D788" s="97">
        <v>125.58</v>
      </c>
      <c r="E788" s="97">
        <v>160.21</v>
      </c>
      <c r="F788" s="97">
        <v>163.53</v>
      </c>
      <c r="G788" s="94">
        <v>64.650000000000006</v>
      </c>
      <c r="H788" s="97">
        <v>46.18</v>
      </c>
      <c r="I788" s="97">
        <v>61.55</v>
      </c>
      <c r="J788" s="97">
        <v>71.89</v>
      </c>
      <c r="K788" s="94">
        <v>29.16</v>
      </c>
      <c r="L788" s="94">
        <v>24.19</v>
      </c>
      <c r="M788" s="94">
        <v>31.62</v>
      </c>
      <c r="N788" s="97">
        <v>36.99</v>
      </c>
      <c r="O788" s="94">
        <v>7.16</v>
      </c>
      <c r="P788" s="94">
        <v>4.76</v>
      </c>
      <c r="Q788" s="94">
        <v>8.1999999999999993</v>
      </c>
      <c r="R788" s="97">
        <v>11.09</v>
      </c>
      <c r="W788" s="93"/>
    </row>
    <row r="789" spans="1:23" x14ac:dyDescent="0.2">
      <c r="A789" s="94"/>
      <c r="B789" s="94" t="s">
        <v>228</v>
      </c>
      <c r="C789" s="94">
        <v>174.97</v>
      </c>
      <c r="D789" s="97">
        <v>133.62</v>
      </c>
      <c r="E789" s="97">
        <v>171.44</v>
      </c>
      <c r="F789" s="97">
        <v>180.23</v>
      </c>
      <c r="G789" s="94">
        <v>68.28</v>
      </c>
      <c r="H789" s="97">
        <v>48.42</v>
      </c>
      <c r="I789" s="97">
        <v>63.04</v>
      </c>
      <c r="J789" s="97">
        <v>78.73</v>
      </c>
      <c r="K789" s="94">
        <v>32.520000000000003</v>
      </c>
      <c r="L789" s="94">
        <v>26.38</v>
      </c>
      <c r="M789" s="94">
        <v>38.67</v>
      </c>
      <c r="N789" s="97">
        <v>42.12</v>
      </c>
      <c r="O789" s="94">
        <v>7.4</v>
      </c>
      <c r="P789" s="94">
        <v>5.88</v>
      </c>
      <c r="Q789" s="94">
        <v>8.34</v>
      </c>
      <c r="R789" s="97">
        <v>12.4</v>
      </c>
      <c r="W789" s="93"/>
    </row>
    <row r="790" spans="1:23" x14ac:dyDescent="0.2">
      <c r="A790" s="94"/>
      <c r="B790" s="94" t="s">
        <v>229</v>
      </c>
      <c r="C790" s="94">
        <v>170.8</v>
      </c>
      <c r="D790" s="97">
        <v>164.06</v>
      </c>
      <c r="E790" s="97">
        <v>169.49</v>
      </c>
      <c r="F790" s="97">
        <v>172.37</v>
      </c>
      <c r="G790" s="94">
        <v>65.34</v>
      </c>
      <c r="H790" s="97">
        <v>57.22</v>
      </c>
      <c r="I790" s="97">
        <v>67.19</v>
      </c>
      <c r="J790" s="97">
        <v>72.61</v>
      </c>
      <c r="K790" s="94">
        <v>32.68</v>
      </c>
      <c r="L790" s="94">
        <v>37.229999999999997</v>
      </c>
      <c r="M790" s="94">
        <v>36.159999999999997</v>
      </c>
      <c r="N790" s="97">
        <v>40.11</v>
      </c>
      <c r="O790" s="94">
        <v>7.51</v>
      </c>
      <c r="P790" s="94">
        <v>7.7</v>
      </c>
      <c r="Q790" s="94">
        <v>9.49</v>
      </c>
      <c r="R790" s="97">
        <v>11.89</v>
      </c>
      <c r="W790" s="93"/>
    </row>
    <row r="791" spans="1:23" x14ac:dyDescent="0.2">
      <c r="A791" s="94"/>
      <c r="B791" s="94" t="s">
        <v>230</v>
      </c>
      <c r="C791" s="94">
        <v>179.11</v>
      </c>
      <c r="D791" s="97">
        <v>166.49</v>
      </c>
      <c r="E791" s="97">
        <v>163.88</v>
      </c>
      <c r="F791" s="97">
        <v>175.79</v>
      </c>
      <c r="G791" s="94">
        <v>69.27</v>
      </c>
      <c r="H791" s="97">
        <v>58.74</v>
      </c>
      <c r="I791" s="97">
        <v>68.98</v>
      </c>
      <c r="J791" s="97">
        <v>79.19</v>
      </c>
      <c r="K791" s="94">
        <v>36.35</v>
      </c>
      <c r="L791" s="94">
        <v>38.4</v>
      </c>
      <c r="M791" s="94">
        <v>33.590000000000003</v>
      </c>
      <c r="N791" s="97">
        <v>40.729999999999997</v>
      </c>
      <c r="O791" s="94">
        <v>6.68</v>
      </c>
      <c r="P791" s="94">
        <v>7.94</v>
      </c>
      <c r="Q791" s="94">
        <v>8.9</v>
      </c>
      <c r="R791" s="97">
        <v>9.75</v>
      </c>
      <c r="W791" s="93"/>
    </row>
    <row r="792" spans="1:23" x14ac:dyDescent="0.2">
      <c r="A792" s="94"/>
      <c r="B792" s="94" t="s">
        <v>231</v>
      </c>
      <c r="C792" s="94">
        <v>175.26</v>
      </c>
      <c r="D792" s="97">
        <v>168.71</v>
      </c>
      <c r="E792" s="97">
        <v>167.46</v>
      </c>
      <c r="F792" s="97">
        <v>169.83</v>
      </c>
      <c r="G792" s="94">
        <v>71.010000000000005</v>
      </c>
      <c r="H792" s="97">
        <v>60.72</v>
      </c>
      <c r="I792" s="97">
        <v>69.38</v>
      </c>
      <c r="J792" s="97">
        <v>79.08</v>
      </c>
      <c r="K792" s="94">
        <v>32.549999999999997</v>
      </c>
      <c r="L792" s="94">
        <v>35.94</v>
      </c>
      <c r="M792" s="94">
        <v>35.840000000000003</v>
      </c>
      <c r="N792" s="97">
        <v>37.869999999999997</v>
      </c>
      <c r="O792" s="94">
        <v>7.11</v>
      </c>
      <c r="P792" s="94">
        <v>7.94</v>
      </c>
      <c r="Q792" s="94">
        <v>9.17</v>
      </c>
      <c r="R792" s="97">
        <v>9.11</v>
      </c>
      <c r="W792" s="93"/>
    </row>
    <row r="793" spans="1:23" x14ac:dyDescent="0.2">
      <c r="A793" s="94"/>
      <c r="B793" s="94" t="s">
        <v>232</v>
      </c>
      <c r="C793" s="94">
        <v>171.04</v>
      </c>
      <c r="D793" s="97">
        <v>156.87</v>
      </c>
      <c r="E793" s="97">
        <v>162.25</v>
      </c>
      <c r="F793" s="97">
        <v>167.38</v>
      </c>
      <c r="G793" s="94">
        <v>68.36</v>
      </c>
      <c r="H793" s="97">
        <v>58.34</v>
      </c>
      <c r="I793" s="97">
        <v>66.760000000000005</v>
      </c>
      <c r="J793" s="97">
        <v>76.3</v>
      </c>
      <c r="K793" s="94">
        <v>31.64</v>
      </c>
      <c r="L793" s="94">
        <v>31.75</v>
      </c>
      <c r="M793" s="94">
        <v>36.61</v>
      </c>
      <c r="N793" s="97">
        <v>35.200000000000003</v>
      </c>
      <c r="O793" s="94">
        <v>6.92</v>
      </c>
      <c r="P793" s="94">
        <v>7.19</v>
      </c>
      <c r="Q793" s="94">
        <v>8.02</v>
      </c>
      <c r="R793" s="97">
        <v>9.49</v>
      </c>
      <c r="W793" s="93"/>
    </row>
    <row r="794" spans="1:23" x14ac:dyDescent="0.2">
      <c r="A794" s="94"/>
      <c r="B794" s="94" t="s">
        <v>233</v>
      </c>
      <c r="C794" s="94">
        <v>172.99</v>
      </c>
      <c r="D794" s="97">
        <v>148.08000000000001</v>
      </c>
      <c r="E794" s="97">
        <v>170.29</v>
      </c>
      <c r="F794" s="97">
        <v>169.59</v>
      </c>
      <c r="G794" s="94">
        <v>69.510000000000005</v>
      </c>
      <c r="H794" s="97">
        <v>54.76</v>
      </c>
      <c r="I794" s="97">
        <v>67.989999999999995</v>
      </c>
      <c r="J794" s="97">
        <v>77.98</v>
      </c>
      <c r="K794" s="94">
        <v>28.27</v>
      </c>
      <c r="L794" s="94">
        <v>27.34</v>
      </c>
      <c r="M794" s="94">
        <v>35.700000000000003</v>
      </c>
      <c r="N794" s="97">
        <v>34.29</v>
      </c>
      <c r="O794" s="94">
        <v>7.24</v>
      </c>
      <c r="P794" s="94">
        <v>6.68</v>
      </c>
      <c r="Q794" s="94">
        <v>8.8699999999999992</v>
      </c>
      <c r="R794" s="97">
        <v>10.72</v>
      </c>
      <c r="W794" s="93"/>
    </row>
    <row r="795" spans="1:23" x14ac:dyDescent="0.2">
      <c r="A795" s="94"/>
      <c r="B795" s="94" t="s">
        <v>234</v>
      </c>
      <c r="C795" s="94">
        <v>140.68</v>
      </c>
      <c r="D795" s="97">
        <v>126.01</v>
      </c>
      <c r="E795" s="97">
        <v>151.74</v>
      </c>
      <c r="F795" s="97">
        <v>151.56</v>
      </c>
      <c r="G795" s="94">
        <v>63.44</v>
      </c>
      <c r="H795" s="97">
        <v>48.69</v>
      </c>
      <c r="I795" s="97">
        <v>67.61</v>
      </c>
      <c r="J795" s="97">
        <v>75.58</v>
      </c>
      <c r="K795" s="94">
        <v>23.09</v>
      </c>
      <c r="L795" s="94">
        <v>22.23</v>
      </c>
      <c r="M795" s="94">
        <v>31.19</v>
      </c>
      <c r="N795" s="97">
        <v>27.95</v>
      </c>
      <c r="O795" s="94">
        <v>5.4</v>
      </c>
      <c r="P795" s="94">
        <v>4.3</v>
      </c>
      <c r="Q795" s="94">
        <v>7.75</v>
      </c>
      <c r="R795" s="97">
        <v>8.77</v>
      </c>
      <c r="W795" s="93"/>
    </row>
    <row r="796" spans="1:23" x14ac:dyDescent="0.2">
      <c r="A796" s="94"/>
      <c r="B796" s="94" t="s">
        <v>235</v>
      </c>
      <c r="C796" s="94">
        <v>138.66999999999999</v>
      </c>
      <c r="D796" s="97">
        <v>142.91999999999999</v>
      </c>
      <c r="E796" s="97">
        <v>162.54</v>
      </c>
      <c r="F796" s="97"/>
      <c r="G796" s="94">
        <v>60.02</v>
      </c>
      <c r="H796" s="97">
        <v>54.84</v>
      </c>
      <c r="I796" s="97">
        <v>80.84</v>
      </c>
      <c r="J796" s="97"/>
      <c r="K796" s="94">
        <v>24.77</v>
      </c>
      <c r="L796" s="94">
        <v>23.38</v>
      </c>
      <c r="M796" s="94">
        <v>32.42</v>
      </c>
      <c r="N796" s="97"/>
      <c r="O796" s="94">
        <v>5.29</v>
      </c>
      <c r="P796" s="94">
        <v>4.76</v>
      </c>
      <c r="Q796" s="94">
        <v>7.38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0.16</v>
      </c>
      <c r="D801" s="97">
        <v>0.27</v>
      </c>
      <c r="E801" s="97">
        <v>0.16</v>
      </c>
      <c r="F801" s="97">
        <v>0.19</v>
      </c>
      <c r="G801" s="94">
        <v>14.38</v>
      </c>
      <c r="H801" s="97">
        <v>16.03</v>
      </c>
      <c r="I801" s="97">
        <v>16.54</v>
      </c>
      <c r="J801" s="97">
        <v>13.95</v>
      </c>
      <c r="K801" s="94">
        <v>1.76</v>
      </c>
      <c r="L801" s="94">
        <v>1.47</v>
      </c>
      <c r="M801" s="94">
        <v>1.39</v>
      </c>
      <c r="N801" s="97">
        <v>2.35</v>
      </c>
      <c r="O801" s="94">
        <v>36.770000000000003</v>
      </c>
      <c r="P801" s="94">
        <v>34.9</v>
      </c>
      <c r="Q801" s="94">
        <v>38.590000000000003</v>
      </c>
      <c r="R801" s="97">
        <v>25.12</v>
      </c>
    </row>
    <row r="802" spans="1:18" x14ac:dyDescent="0.2">
      <c r="A802" s="94"/>
      <c r="B802" s="94" t="s">
        <v>225</v>
      </c>
      <c r="C802" s="94">
        <v>0.24</v>
      </c>
      <c r="D802" s="97">
        <v>0.24</v>
      </c>
      <c r="E802" s="97">
        <v>0.19</v>
      </c>
      <c r="F802" s="97">
        <v>0.16</v>
      </c>
      <c r="G802" s="94">
        <v>13.47</v>
      </c>
      <c r="H802" s="97">
        <v>18.97</v>
      </c>
      <c r="I802" s="97">
        <v>17</v>
      </c>
      <c r="J802" s="97">
        <v>13.5</v>
      </c>
      <c r="K802" s="94">
        <v>1.1499999999999999</v>
      </c>
      <c r="L802" s="94">
        <v>2.0299999999999998</v>
      </c>
      <c r="M802" s="94">
        <v>1.5</v>
      </c>
      <c r="N802" s="97">
        <v>1.42</v>
      </c>
      <c r="O802" s="94">
        <v>38.06</v>
      </c>
      <c r="P802" s="94">
        <v>34.82</v>
      </c>
      <c r="Q802" s="94">
        <v>38.03</v>
      </c>
      <c r="R802" s="97">
        <v>28.01</v>
      </c>
    </row>
    <row r="803" spans="1:18" x14ac:dyDescent="0.2">
      <c r="A803" s="94"/>
      <c r="B803" s="94" t="s">
        <v>226</v>
      </c>
      <c r="C803" s="94">
        <v>0.32</v>
      </c>
      <c r="D803" s="97">
        <v>0.24</v>
      </c>
      <c r="E803" s="97">
        <v>0.35</v>
      </c>
      <c r="F803" s="97">
        <v>0.45</v>
      </c>
      <c r="G803" s="94">
        <v>15.85</v>
      </c>
      <c r="H803" s="97">
        <v>21.25</v>
      </c>
      <c r="I803" s="97">
        <v>19.829999999999998</v>
      </c>
      <c r="J803" s="97">
        <v>17.05</v>
      </c>
      <c r="K803" s="94">
        <v>1.1499999999999999</v>
      </c>
      <c r="L803" s="94">
        <v>1.52</v>
      </c>
      <c r="M803" s="94">
        <v>1.52</v>
      </c>
      <c r="N803" s="97">
        <v>1.47</v>
      </c>
      <c r="O803" s="94">
        <v>37.119999999999997</v>
      </c>
      <c r="P803" s="94">
        <v>31.24</v>
      </c>
      <c r="Q803" s="94">
        <v>43.05</v>
      </c>
      <c r="R803" s="97">
        <v>26.38</v>
      </c>
    </row>
    <row r="804" spans="1:18" x14ac:dyDescent="0.2">
      <c r="A804" s="94"/>
      <c r="B804" s="94" t="s">
        <v>227</v>
      </c>
      <c r="C804" s="94">
        <v>0.53</v>
      </c>
      <c r="D804" s="97">
        <v>0.37</v>
      </c>
      <c r="E804" s="97">
        <v>0.21</v>
      </c>
      <c r="F804" s="97">
        <v>0.53</v>
      </c>
      <c r="G804" s="94">
        <v>17.53</v>
      </c>
      <c r="H804" s="97">
        <v>17.18</v>
      </c>
      <c r="I804" s="97">
        <v>20.18</v>
      </c>
      <c r="J804" s="97">
        <v>18.52</v>
      </c>
      <c r="K804" s="94">
        <v>1.36</v>
      </c>
      <c r="L804" s="94">
        <v>1.47</v>
      </c>
      <c r="M804" s="94">
        <v>1.68</v>
      </c>
      <c r="N804" s="97">
        <v>1.79</v>
      </c>
      <c r="O804" s="94">
        <v>36</v>
      </c>
      <c r="P804" s="94">
        <v>31.43</v>
      </c>
      <c r="Q804" s="94">
        <v>36.770000000000003</v>
      </c>
      <c r="R804" s="97">
        <v>22.72</v>
      </c>
    </row>
    <row r="805" spans="1:18" x14ac:dyDescent="0.2">
      <c r="A805" s="94"/>
      <c r="B805" s="94" t="s">
        <v>228</v>
      </c>
      <c r="C805" s="94">
        <v>0.43</v>
      </c>
      <c r="D805" s="97">
        <v>0.13</v>
      </c>
      <c r="E805" s="97">
        <v>0.13</v>
      </c>
      <c r="F805" s="97">
        <v>0.51</v>
      </c>
      <c r="G805" s="94">
        <v>21.14</v>
      </c>
      <c r="H805" s="97">
        <v>17.5</v>
      </c>
      <c r="I805" s="97">
        <v>24.13</v>
      </c>
      <c r="J805" s="97">
        <v>20.47</v>
      </c>
      <c r="K805" s="94">
        <v>1.6</v>
      </c>
      <c r="L805" s="94">
        <v>1.66</v>
      </c>
      <c r="M805" s="94">
        <v>1.63</v>
      </c>
      <c r="N805" s="97">
        <v>2.19</v>
      </c>
      <c r="O805" s="94">
        <v>43.59</v>
      </c>
      <c r="P805" s="94">
        <v>33.65</v>
      </c>
      <c r="Q805" s="94">
        <v>35.49</v>
      </c>
      <c r="R805" s="97">
        <v>23.81</v>
      </c>
    </row>
    <row r="806" spans="1:18" x14ac:dyDescent="0.2">
      <c r="A806" s="94"/>
      <c r="B806" s="94" t="s">
        <v>229</v>
      </c>
      <c r="C806" s="94">
        <v>0.43</v>
      </c>
      <c r="D806" s="97">
        <v>0.32</v>
      </c>
      <c r="E806" s="97">
        <v>0.35</v>
      </c>
      <c r="F806" s="97">
        <v>0.28999999999999998</v>
      </c>
      <c r="G806" s="94">
        <v>21.59</v>
      </c>
      <c r="H806" s="97">
        <v>21.01</v>
      </c>
      <c r="I806" s="97">
        <v>23.89</v>
      </c>
      <c r="J806" s="97">
        <v>21.91</v>
      </c>
      <c r="K806" s="94">
        <v>1.2</v>
      </c>
      <c r="L806" s="94">
        <v>1.95</v>
      </c>
      <c r="M806" s="94">
        <v>1.36</v>
      </c>
      <c r="N806" s="97">
        <v>2.19</v>
      </c>
      <c r="O806" s="94">
        <v>42.04</v>
      </c>
      <c r="P806" s="94">
        <v>38.64</v>
      </c>
      <c r="Q806" s="94">
        <v>31.05</v>
      </c>
      <c r="R806" s="97">
        <v>23.36</v>
      </c>
    </row>
    <row r="807" spans="1:18" x14ac:dyDescent="0.2">
      <c r="A807" s="94"/>
      <c r="B807" s="94" t="s">
        <v>230</v>
      </c>
      <c r="C807" s="94">
        <v>0.32</v>
      </c>
      <c r="D807" s="97">
        <v>0.28999999999999998</v>
      </c>
      <c r="E807" s="97">
        <v>0.11</v>
      </c>
      <c r="F807" s="97">
        <v>0.32</v>
      </c>
      <c r="G807" s="94">
        <v>22.1</v>
      </c>
      <c r="H807" s="97">
        <v>19.46</v>
      </c>
      <c r="I807" s="97">
        <v>20.93</v>
      </c>
      <c r="J807" s="97">
        <v>20.12</v>
      </c>
      <c r="K807" s="94">
        <v>2.0299999999999998</v>
      </c>
      <c r="L807" s="94">
        <v>1.55</v>
      </c>
      <c r="M807" s="94">
        <v>1.1499999999999999</v>
      </c>
      <c r="N807" s="97">
        <v>2.27</v>
      </c>
      <c r="O807" s="94">
        <v>42.36</v>
      </c>
      <c r="P807" s="94">
        <v>40.11</v>
      </c>
      <c r="Q807" s="94">
        <v>30.23</v>
      </c>
      <c r="R807" s="97">
        <v>23.41</v>
      </c>
    </row>
    <row r="808" spans="1:18" x14ac:dyDescent="0.2">
      <c r="A808" s="94"/>
      <c r="B808" s="94" t="s">
        <v>231</v>
      </c>
      <c r="C808" s="94">
        <v>0.28999999999999998</v>
      </c>
      <c r="D808" s="97">
        <v>0.21</v>
      </c>
      <c r="E808" s="97">
        <v>0.16</v>
      </c>
      <c r="F808" s="97">
        <v>0.35</v>
      </c>
      <c r="G808" s="94">
        <v>21.41</v>
      </c>
      <c r="H808" s="97">
        <v>21.03</v>
      </c>
      <c r="I808" s="97">
        <v>22.85</v>
      </c>
      <c r="J808" s="97">
        <v>19.46</v>
      </c>
      <c r="K808" s="94">
        <v>1.84</v>
      </c>
      <c r="L808" s="94">
        <v>1.66</v>
      </c>
      <c r="M808" s="94">
        <v>1.34</v>
      </c>
      <c r="N808" s="97">
        <v>2</v>
      </c>
      <c r="O808" s="94">
        <v>41.05</v>
      </c>
      <c r="P808" s="94">
        <v>41.21</v>
      </c>
      <c r="Q808" s="94">
        <v>28.73</v>
      </c>
      <c r="R808" s="97">
        <v>21.97</v>
      </c>
    </row>
    <row r="809" spans="1:18" x14ac:dyDescent="0.2">
      <c r="A809" s="94"/>
      <c r="B809" s="94" t="s">
        <v>232</v>
      </c>
      <c r="C809" s="94">
        <v>0.4</v>
      </c>
      <c r="D809" s="97">
        <v>0.27</v>
      </c>
      <c r="E809" s="97">
        <v>0.27</v>
      </c>
      <c r="F809" s="97">
        <v>0.27</v>
      </c>
      <c r="G809" s="94">
        <v>22.56</v>
      </c>
      <c r="H809" s="97">
        <v>19.75</v>
      </c>
      <c r="I809" s="97">
        <v>20.98</v>
      </c>
      <c r="J809" s="97">
        <v>18.63</v>
      </c>
      <c r="K809" s="94">
        <v>1.74</v>
      </c>
      <c r="L809" s="94">
        <v>1.68</v>
      </c>
      <c r="M809" s="94">
        <v>1.23</v>
      </c>
      <c r="N809" s="97">
        <v>2.2400000000000002</v>
      </c>
      <c r="O809" s="94">
        <v>39.42</v>
      </c>
      <c r="P809" s="94">
        <v>37.9</v>
      </c>
      <c r="Q809" s="94">
        <v>28.38</v>
      </c>
      <c r="R809" s="97">
        <v>25.25</v>
      </c>
    </row>
    <row r="810" spans="1:18" x14ac:dyDescent="0.2">
      <c r="A810" s="94"/>
      <c r="B810" s="94" t="s">
        <v>233</v>
      </c>
      <c r="C810" s="94">
        <v>0.27</v>
      </c>
      <c r="D810" s="97">
        <v>0.24</v>
      </c>
      <c r="E810" s="97">
        <v>0.37</v>
      </c>
      <c r="F810" s="97">
        <v>0.21</v>
      </c>
      <c r="G810" s="94">
        <v>22.69</v>
      </c>
      <c r="H810" s="97">
        <v>18.489999999999998</v>
      </c>
      <c r="I810" s="97">
        <v>20.420000000000002</v>
      </c>
      <c r="J810" s="97">
        <v>18.2</v>
      </c>
      <c r="K810" s="94">
        <v>1.87</v>
      </c>
      <c r="L810" s="94">
        <v>1.63</v>
      </c>
      <c r="M810" s="94">
        <v>1.47</v>
      </c>
      <c r="N810" s="97">
        <v>2</v>
      </c>
      <c r="O810" s="94">
        <v>43.13</v>
      </c>
      <c r="P810" s="94">
        <v>38.94</v>
      </c>
      <c r="Q810" s="94">
        <v>35.46</v>
      </c>
      <c r="R810" s="97">
        <v>26.19</v>
      </c>
    </row>
    <row r="811" spans="1:18" x14ac:dyDescent="0.2">
      <c r="A811" s="94"/>
      <c r="B811" s="94" t="s">
        <v>234</v>
      </c>
      <c r="C811" s="94">
        <v>0.27</v>
      </c>
      <c r="D811" s="97">
        <v>0.27</v>
      </c>
      <c r="E811" s="97">
        <v>0.21</v>
      </c>
      <c r="F811" s="97">
        <v>0.28999999999999998</v>
      </c>
      <c r="G811" s="94">
        <v>18.36</v>
      </c>
      <c r="H811" s="97">
        <v>13.98</v>
      </c>
      <c r="I811" s="97">
        <v>17.420000000000002</v>
      </c>
      <c r="J811" s="97">
        <v>16.09</v>
      </c>
      <c r="K811" s="94">
        <v>1.5</v>
      </c>
      <c r="L811" s="94">
        <v>1.02</v>
      </c>
      <c r="M811" s="94">
        <v>1.9</v>
      </c>
      <c r="N811" s="97">
        <v>2.0299999999999998</v>
      </c>
      <c r="O811" s="94">
        <v>28.62</v>
      </c>
      <c r="P811" s="94">
        <v>35.520000000000003</v>
      </c>
      <c r="Q811" s="94">
        <v>25.66</v>
      </c>
      <c r="R811" s="97">
        <v>20.85</v>
      </c>
    </row>
    <row r="812" spans="1:18" x14ac:dyDescent="0.2">
      <c r="A812" s="94"/>
      <c r="B812" s="94" t="s">
        <v>235</v>
      </c>
      <c r="C812" s="94">
        <v>0.24</v>
      </c>
      <c r="D812" s="97">
        <v>0.24</v>
      </c>
      <c r="E812" s="97">
        <v>0.08</v>
      </c>
      <c r="F812" s="97"/>
      <c r="G812" s="94">
        <v>18.36</v>
      </c>
      <c r="H812" s="97">
        <v>15.93</v>
      </c>
      <c r="I812" s="97">
        <v>17.66</v>
      </c>
      <c r="J812" s="97"/>
      <c r="K812" s="94">
        <v>1.6</v>
      </c>
      <c r="L812" s="94">
        <v>1.63</v>
      </c>
      <c r="M812" s="94">
        <v>2.16</v>
      </c>
      <c r="N812" s="97"/>
      <c r="O812" s="94">
        <v>28.38</v>
      </c>
      <c r="P812" s="94">
        <v>42.14</v>
      </c>
      <c r="Q812" s="94">
        <v>21.99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2833357</v>
      </c>
      <c r="D818" s="101">
        <v>737337</v>
      </c>
      <c r="E818" s="101">
        <v>1902365</v>
      </c>
      <c r="F818" s="101">
        <v>766555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2833233</v>
      </c>
      <c r="D819" s="101">
        <v>736428</v>
      </c>
      <c r="E819" s="101">
        <v>1895840</v>
      </c>
      <c r="F819" s="101">
        <v>767456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2812525</v>
      </c>
      <c r="D820" s="101">
        <v>735066</v>
      </c>
      <c r="E820" s="101">
        <v>1886711</v>
      </c>
      <c r="F820" s="101">
        <v>733447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2823278</v>
      </c>
      <c r="D821" s="101">
        <v>737044</v>
      </c>
      <c r="E821" s="101">
        <v>1893576</v>
      </c>
      <c r="F821" s="101">
        <v>738002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2822835</v>
      </c>
      <c r="D822" s="101">
        <v>739392</v>
      </c>
      <c r="E822" s="101">
        <v>1893006</v>
      </c>
      <c r="F822" s="101">
        <v>741993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2798320</v>
      </c>
      <c r="D823" s="101">
        <v>743497</v>
      </c>
      <c r="E823" s="101">
        <v>1871042</v>
      </c>
      <c r="F823" s="101">
        <v>756262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2735249</v>
      </c>
      <c r="D824" s="101">
        <v>746676</v>
      </c>
      <c r="E824" s="101">
        <v>1815282</v>
      </c>
      <c r="F824" s="101">
        <v>763265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2749037</v>
      </c>
      <c r="D825" s="101">
        <v>756150</v>
      </c>
      <c r="E825" s="101">
        <v>1819459</v>
      </c>
      <c r="F825" s="101">
        <v>776073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2739053</v>
      </c>
      <c r="D826" s="101">
        <v>750804</v>
      </c>
      <c r="E826" s="101">
        <v>1808113</v>
      </c>
      <c r="F826" s="101">
        <v>775413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2724885</v>
      </c>
      <c r="D827" s="101">
        <v>757695</v>
      </c>
      <c r="E827" s="101">
        <v>1786658</v>
      </c>
      <c r="F827" s="101">
        <v>776781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2728275</v>
      </c>
      <c r="D828" s="101">
        <v>754752</v>
      </c>
      <c r="E828" s="101">
        <v>1791124</v>
      </c>
      <c r="F828" s="101">
        <v>787206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2736296</v>
      </c>
      <c r="D829" s="101">
        <v>764515</v>
      </c>
      <c r="E829" s="101">
        <v>1798618</v>
      </c>
      <c r="F829" s="101">
        <v>789580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2744222</v>
      </c>
      <c r="D830" s="101">
        <v>771220</v>
      </c>
      <c r="E830" s="101">
        <v>1800707</v>
      </c>
      <c r="F830" s="101">
        <v>801962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5082719</v>
      </c>
      <c r="D836" s="101">
        <v>1497901</v>
      </c>
      <c r="E836" s="101">
        <v>2231301</v>
      </c>
      <c r="F836" s="101">
        <v>1010948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5086749</v>
      </c>
      <c r="D837" s="101">
        <v>1500606</v>
      </c>
      <c r="E837" s="101">
        <v>2219939</v>
      </c>
      <c r="F837" s="101">
        <v>1016421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5039841</v>
      </c>
      <c r="D838" s="101">
        <v>1533067</v>
      </c>
      <c r="E838" s="101">
        <v>2202285</v>
      </c>
      <c r="F838" s="101">
        <v>958439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5111464</v>
      </c>
      <c r="D839" s="101">
        <v>1585575</v>
      </c>
      <c r="E839" s="101">
        <v>2209266</v>
      </c>
      <c r="F839" s="101">
        <v>967638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5159376</v>
      </c>
      <c r="D840" s="101">
        <v>1624435</v>
      </c>
      <c r="E840" s="101">
        <v>2209071</v>
      </c>
      <c r="F840" s="101">
        <v>977416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5200419</v>
      </c>
      <c r="D841" s="101">
        <v>1657995</v>
      </c>
      <c r="E841" s="101">
        <v>2192106</v>
      </c>
      <c r="F841" s="101">
        <v>1004733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5284523</v>
      </c>
      <c r="D842" s="101">
        <v>1715324</v>
      </c>
      <c r="E842" s="101">
        <v>2204259</v>
      </c>
      <c r="F842" s="101">
        <v>1019106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5383344</v>
      </c>
      <c r="D843" s="101">
        <v>1764056</v>
      </c>
      <c r="E843" s="101">
        <v>2227193</v>
      </c>
      <c r="F843" s="101">
        <v>1044499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5378133</v>
      </c>
      <c r="D844" s="101">
        <v>1777761</v>
      </c>
      <c r="E844" s="101">
        <v>2207588</v>
      </c>
      <c r="F844" s="101">
        <v>1045588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5390684</v>
      </c>
      <c r="D845" s="101">
        <v>1815345</v>
      </c>
      <c r="E845" s="101">
        <v>2180998</v>
      </c>
      <c r="F845" s="101">
        <v>1044485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5355216</v>
      </c>
      <c r="D846" s="101">
        <v>1769966</v>
      </c>
      <c r="E846" s="101">
        <v>2189437</v>
      </c>
      <c r="F846" s="101">
        <v>1048444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5409798</v>
      </c>
      <c r="D847" s="101">
        <v>1798946</v>
      </c>
      <c r="E847" s="101">
        <v>2209330</v>
      </c>
      <c r="F847" s="101">
        <v>1055255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5400297</v>
      </c>
      <c r="D848" s="101">
        <v>1757824</v>
      </c>
      <c r="E848" s="101">
        <v>2221177</v>
      </c>
      <c r="F848" s="101">
        <v>1075926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132897763749</v>
      </c>
      <c r="D854" s="102">
        <v>22289023356</v>
      </c>
      <c r="E854" s="102">
        <v>5459109514</v>
      </c>
      <c r="F854" s="102">
        <v>7297834145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139198366168</v>
      </c>
      <c r="D855" s="102">
        <v>22095636367</v>
      </c>
      <c r="E855" s="102">
        <v>5557506642</v>
      </c>
      <c r="F855" s="102">
        <v>7840210835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136219935592</v>
      </c>
      <c r="D856" s="102">
        <v>22082419574</v>
      </c>
      <c r="E856" s="102">
        <v>5148298015</v>
      </c>
      <c r="F856" s="102">
        <v>7210411408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139147876610</v>
      </c>
      <c r="D857" s="102">
        <v>21999844027</v>
      </c>
      <c r="E857" s="102">
        <v>5493197126</v>
      </c>
      <c r="F857" s="102">
        <v>7003278149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139505616161</v>
      </c>
      <c r="D858" s="102">
        <v>22030915461</v>
      </c>
      <c r="E858" s="102">
        <v>5428552757</v>
      </c>
      <c r="F858" s="102">
        <v>7028935331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139864307673</v>
      </c>
      <c r="D859" s="102">
        <v>22143095732</v>
      </c>
      <c r="E859" s="102">
        <v>5258063459</v>
      </c>
      <c r="F859" s="102">
        <v>7221505599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139826344490</v>
      </c>
      <c r="D860" s="102">
        <v>22170115757</v>
      </c>
      <c r="E860" s="102">
        <v>5208114812</v>
      </c>
      <c r="F860" s="102">
        <v>6989269535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141251558244</v>
      </c>
      <c r="D861" s="102">
        <v>22891607753</v>
      </c>
      <c r="E861" s="102">
        <v>5229193671</v>
      </c>
      <c r="F861" s="102">
        <v>7440894942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140934679333</v>
      </c>
      <c r="D862" s="102">
        <v>22688815105</v>
      </c>
      <c r="E862" s="102">
        <v>4958249236</v>
      </c>
      <c r="F862" s="102">
        <v>7481955160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140892527367</v>
      </c>
      <c r="D863" s="102">
        <v>22800666602</v>
      </c>
      <c r="E863" s="102">
        <v>4946078110</v>
      </c>
      <c r="F863" s="102">
        <v>7211451868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141201515200</v>
      </c>
      <c r="D864" s="102">
        <v>22479598368</v>
      </c>
      <c r="E864" s="102">
        <v>5010197240</v>
      </c>
      <c r="F864" s="102">
        <v>7401723811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142512635013</v>
      </c>
      <c r="D865" s="102">
        <v>22701752867</v>
      </c>
      <c r="E865" s="102">
        <v>6177135829</v>
      </c>
      <c r="F865" s="102">
        <v>7351513371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144168662568</v>
      </c>
      <c r="D866" s="102">
        <v>23509260023</v>
      </c>
      <c r="E866" s="102">
        <v>6809704054</v>
      </c>
      <c r="F866" s="102">
        <v>7434721977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26147</v>
      </c>
      <c r="D872" s="102">
        <v>14880</v>
      </c>
      <c r="E872" s="102">
        <v>2447</v>
      </c>
      <c r="F872" s="102">
        <v>7219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27365</v>
      </c>
      <c r="D873" s="102">
        <v>14724</v>
      </c>
      <c r="E873" s="102">
        <v>2503</v>
      </c>
      <c r="F873" s="102">
        <v>7714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27029</v>
      </c>
      <c r="D874" s="102">
        <v>14404</v>
      </c>
      <c r="E874" s="102">
        <v>2338</v>
      </c>
      <c r="F874" s="102">
        <v>7523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27223</v>
      </c>
      <c r="D875" s="102">
        <v>13875</v>
      </c>
      <c r="E875" s="102">
        <v>2486</v>
      </c>
      <c r="F875" s="102">
        <v>7237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27039</v>
      </c>
      <c r="D876" s="102">
        <v>13562</v>
      </c>
      <c r="E876" s="102">
        <v>2457</v>
      </c>
      <c r="F876" s="102">
        <v>7191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26895</v>
      </c>
      <c r="D877" s="102">
        <v>13355</v>
      </c>
      <c r="E877" s="102">
        <v>2399</v>
      </c>
      <c r="F877" s="102">
        <v>7187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26460</v>
      </c>
      <c r="D878" s="102">
        <v>12925</v>
      </c>
      <c r="E878" s="102">
        <v>2363</v>
      </c>
      <c r="F878" s="102">
        <v>6858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26239</v>
      </c>
      <c r="D879" s="102">
        <v>12977</v>
      </c>
      <c r="E879" s="102">
        <v>2348</v>
      </c>
      <c r="F879" s="102">
        <v>7124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26205</v>
      </c>
      <c r="D880" s="102">
        <v>12763</v>
      </c>
      <c r="E880" s="102">
        <v>2246</v>
      </c>
      <c r="F880" s="102">
        <v>7156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26136</v>
      </c>
      <c r="D881" s="102">
        <v>12560</v>
      </c>
      <c r="E881" s="102">
        <v>2268</v>
      </c>
      <c r="F881" s="102">
        <v>6904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26367</v>
      </c>
      <c r="D882" s="102">
        <v>12701</v>
      </c>
      <c r="E882" s="102">
        <v>2288</v>
      </c>
      <c r="F882" s="102">
        <v>7060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26343</v>
      </c>
      <c r="D883" s="102">
        <v>12619</v>
      </c>
      <c r="E883" s="102">
        <v>2796</v>
      </c>
      <c r="F883" s="102">
        <v>6967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26696</v>
      </c>
      <c r="D884" s="102">
        <v>13374</v>
      </c>
      <c r="E884" s="102">
        <v>3066</v>
      </c>
      <c r="F884" s="102">
        <v>6910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1.18E-2</v>
      </c>
      <c r="D890" s="103">
        <v>3.2000000000000002E-3</v>
      </c>
      <c r="E890" s="103">
        <v>8.3999999999999995E-3</v>
      </c>
      <c r="F890" s="103">
        <v>2.2000000000000001E-3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2.4400000000000002E-2</v>
      </c>
      <c r="D891" s="103">
        <v>3.2000000000000002E-3</v>
      </c>
      <c r="E891" s="103">
        <v>2.18E-2</v>
      </c>
      <c r="F891" s="103">
        <v>2.2000000000000001E-3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1.11E-2</v>
      </c>
      <c r="D892" s="103">
        <v>3.2000000000000002E-3</v>
      </c>
      <c r="E892" s="103">
        <v>7.4999999999999997E-3</v>
      </c>
      <c r="F892" s="103">
        <v>2E-3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1.0500000000000001E-2</v>
      </c>
      <c r="D893" s="103">
        <v>3.3E-3</v>
      </c>
      <c r="E893" s="103">
        <v>6.8999999999999999E-3</v>
      </c>
      <c r="F893" s="103">
        <v>2.0999999999999999E-3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1.0999999999999999E-2</v>
      </c>
      <c r="D894" s="103">
        <v>3.5000000000000001E-3</v>
      </c>
      <c r="E894" s="103">
        <v>7.0000000000000001E-3</v>
      </c>
      <c r="F894" s="103">
        <v>2.2000000000000001E-3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1.0699999999999999E-2</v>
      </c>
      <c r="D895" s="103">
        <v>3.5000000000000001E-3</v>
      </c>
      <c r="E895" s="103">
        <v>7.0000000000000001E-3</v>
      </c>
      <c r="F895" s="103">
        <v>2.3999999999999998E-3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1.3100000000000001E-2</v>
      </c>
      <c r="D896" s="103">
        <v>3.5000000000000001E-3</v>
      </c>
      <c r="E896" s="103">
        <v>9.2999999999999992E-3</v>
      </c>
      <c r="F896" s="103">
        <v>2.5000000000000001E-3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1.2800000000000001E-2</v>
      </c>
      <c r="D897" s="103">
        <v>3.7000000000000002E-3</v>
      </c>
      <c r="E897" s="103">
        <v>8.9999999999999993E-3</v>
      </c>
      <c r="F897" s="103">
        <v>2.5000000000000001E-3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1.2699999999999999E-2</v>
      </c>
      <c r="D898" s="103">
        <v>3.5000000000000001E-3</v>
      </c>
      <c r="E898" s="103">
        <v>8.9999999999999993E-3</v>
      </c>
      <c r="F898" s="103">
        <v>2.7000000000000001E-3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1.0500000000000001E-2</v>
      </c>
      <c r="D899" s="103">
        <v>3.7000000000000002E-3</v>
      </c>
      <c r="E899" s="103">
        <v>6.1999999999999998E-3</v>
      </c>
      <c r="F899" s="103">
        <v>2.8E-3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1.15E-2</v>
      </c>
      <c r="D900" s="103">
        <v>3.7000000000000002E-3</v>
      </c>
      <c r="E900" s="103">
        <v>7.6E-3</v>
      </c>
      <c r="F900" s="103">
        <v>2.8E-3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1.12E-2</v>
      </c>
      <c r="D901" s="103">
        <v>3.8E-3</v>
      </c>
      <c r="E901" s="103">
        <v>7.6E-3</v>
      </c>
      <c r="F901" s="103">
        <v>2.8E-3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1.11E-2</v>
      </c>
      <c r="D902" s="103">
        <v>3.5999999999999999E-3</v>
      </c>
      <c r="E902" s="103">
        <v>7.4000000000000003E-3</v>
      </c>
      <c r="F902" s="103">
        <v>2.7000000000000001E-3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9.1999999999999998E-3</v>
      </c>
      <c r="D908" s="103">
        <v>2.3999999999999998E-3</v>
      </c>
      <c r="E908" s="103">
        <v>7.6E-3</v>
      </c>
      <c r="F908" s="103">
        <v>1.9E-3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8.9999999999999993E-3</v>
      </c>
      <c r="D909" s="103">
        <v>2.3E-3</v>
      </c>
      <c r="E909" s="103">
        <v>6.6E-3</v>
      </c>
      <c r="F909" s="103">
        <v>1.9E-3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8.2000000000000007E-3</v>
      </c>
      <c r="D910" s="103">
        <v>2.3999999999999998E-3</v>
      </c>
      <c r="E910" s="103">
        <v>5.1999999999999998E-3</v>
      </c>
      <c r="F910" s="103">
        <v>1.9E-3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8.3000000000000001E-3</v>
      </c>
      <c r="D911" s="103">
        <v>2.5000000000000001E-3</v>
      </c>
      <c r="E911" s="103">
        <v>5.3E-3</v>
      </c>
      <c r="F911" s="103">
        <v>1.6999999999999999E-3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8.6E-3</v>
      </c>
      <c r="D912" s="103">
        <v>2.5999999999999999E-3</v>
      </c>
      <c r="E912" s="103">
        <v>5.5999999999999999E-3</v>
      </c>
      <c r="F912" s="103">
        <v>1.8E-3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9.1999999999999998E-3</v>
      </c>
      <c r="D913" s="103">
        <v>2.8999999999999998E-3</v>
      </c>
      <c r="E913" s="103">
        <v>5.7999999999999996E-3</v>
      </c>
      <c r="F913" s="103">
        <v>2E-3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9.4000000000000004E-3</v>
      </c>
      <c r="D914" s="103">
        <v>3.0000000000000001E-3</v>
      </c>
      <c r="E914" s="103">
        <v>6.0000000000000001E-3</v>
      </c>
      <c r="F914" s="103">
        <v>2.0999999999999999E-3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9.7999999999999997E-3</v>
      </c>
      <c r="D915" s="103">
        <v>3.0000000000000001E-3</v>
      </c>
      <c r="E915" s="103">
        <v>6.4000000000000003E-3</v>
      </c>
      <c r="F915" s="103">
        <v>2.2000000000000001E-3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0.01</v>
      </c>
      <c r="D916" s="103">
        <v>3.3E-3</v>
      </c>
      <c r="E916" s="103">
        <v>6.1999999999999998E-3</v>
      </c>
      <c r="F916" s="103">
        <v>2.5000000000000001E-3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1.03E-2</v>
      </c>
      <c r="D917" s="103">
        <v>3.3E-3</v>
      </c>
      <c r="E917" s="103">
        <v>6.4999999999999997E-3</v>
      </c>
      <c r="F917" s="103">
        <v>2.3E-3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1.11E-2</v>
      </c>
      <c r="D918" s="103">
        <v>3.3999999999999998E-3</v>
      </c>
      <c r="E918" s="103">
        <v>7.1000000000000004E-3</v>
      </c>
      <c r="F918" s="103">
        <v>2.8E-3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1.15E-2</v>
      </c>
      <c r="D919" s="103">
        <v>3.3999999999999998E-3</v>
      </c>
      <c r="E919" s="103">
        <v>7.4999999999999997E-3</v>
      </c>
      <c r="F919" s="103">
        <v>3.0000000000000001E-3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1.4200000000000001E-2</v>
      </c>
      <c r="D920" s="103">
        <v>5.7000000000000002E-3</v>
      </c>
      <c r="E920" s="103">
        <v>0.01</v>
      </c>
      <c r="F920" s="103">
        <v>2.8999999999999998E-3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6.1000000000000004E-3</v>
      </c>
      <c r="D926" s="103">
        <v>2.5000000000000001E-3</v>
      </c>
      <c r="E926" s="103">
        <v>3.5000000000000001E-3</v>
      </c>
      <c r="F926" s="103">
        <v>2E-3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6.4000000000000003E-3</v>
      </c>
      <c r="D927" s="103">
        <v>2.8E-3</v>
      </c>
      <c r="E927" s="103">
        <v>4.7000000000000002E-3</v>
      </c>
      <c r="F927" s="103">
        <v>1.9E-3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6.0000000000000001E-3</v>
      </c>
      <c r="D928" s="103">
        <v>2.7000000000000001E-3</v>
      </c>
      <c r="E928" s="103">
        <v>3.2000000000000002E-3</v>
      </c>
      <c r="F928" s="103">
        <v>1.9E-3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5.8999999999999999E-3</v>
      </c>
      <c r="D929" s="103">
        <v>2.8999999999999998E-3</v>
      </c>
      <c r="E929" s="103">
        <v>3.0000000000000001E-3</v>
      </c>
      <c r="F929" s="103">
        <v>1.8E-3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5.7999999999999996E-3</v>
      </c>
      <c r="D930" s="103">
        <v>2.7000000000000001E-3</v>
      </c>
      <c r="E930" s="103">
        <v>3.0000000000000001E-3</v>
      </c>
      <c r="F930" s="103">
        <v>1.8E-3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5.5999999999999999E-3</v>
      </c>
      <c r="D931" s="103">
        <v>2.8E-3</v>
      </c>
      <c r="E931" s="103">
        <v>2.7000000000000001E-3</v>
      </c>
      <c r="F931" s="103">
        <v>1.9E-3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5.8999999999999999E-3</v>
      </c>
      <c r="D932" s="103">
        <v>2.8999999999999998E-3</v>
      </c>
      <c r="E932" s="103">
        <v>2.8E-3</v>
      </c>
      <c r="F932" s="103">
        <v>2E-3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6.0000000000000001E-3</v>
      </c>
      <c r="D933" s="103">
        <v>3.0000000000000001E-3</v>
      </c>
      <c r="E933" s="103">
        <v>2.8E-3</v>
      </c>
      <c r="F933" s="103">
        <v>2.2000000000000001E-3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5.8999999999999999E-3</v>
      </c>
      <c r="D934" s="103">
        <v>3.0000000000000001E-3</v>
      </c>
      <c r="E934" s="103">
        <v>2.7000000000000001E-3</v>
      </c>
      <c r="F934" s="103">
        <v>2.0999999999999999E-3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6.1999999999999998E-3</v>
      </c>
      <c r="D935" s="103">
        <v>3.0000000000000001E-3</v>
      </c>
      <c r="E935" s="103">
        <v>2.8E-3</v>
      </c>
      <c r="F935" s="103">
        <v>2.3E-3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6.6E-3</v>
      </c>
      <c r="D936" s="103">
        <v>3.0999999999999999E-3</v>
      </c>
      <c r="E936" s="103">
        <v>3.0999999999999999E-3</v>
      </c>
      <c r="F936" s="103">
        <v>2.5999999999999999E-3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6.6E-3</v>
      </c>
      <c r="D937" s="103">
        <v>3.3E-3</v>
      </c>
      <c r="E937" s="103">
        <v>3.0999999999999999E-3</v>
      </c>
      <c r="F937" s="103">
        <v>2.7000000000000001E-3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6.6E-3</v>
      </c>
      <c r="D938" s="103">
        <v>3.2000000000000002E-3</v>
      </c>
      <c r="E938" s="103">
        <v>3.0000000000000001E-3</v>
      </c>
      <c r="F938" s="103">
        <v>2.8E-3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3.2000000000000002E-3</v>
      </c>
      <c r="D944" s="103">
        <v>2.0999999999999999E-3</v>
      </c>
      <c r="E944" s="103">
        <v>1E-3</v>
      </c>
      <c r="F944" s="103">
        <v>1.2999999999999999E-3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3.3E-3</v>
      </c>
      <c r="D945" s="103">
        <v>2.0999999999999999E-3</v>
      </c>
      <c r="E945" s="103">
        <v>8.9999999999999998E-4</v>
      </c>
      <c r="F945" s="103">
        <v>1.4E-3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3.7000000000000002E-3</v>
      </c>
      <c r="D946" s="103">
        <v>2.3E-3</v>
      </c>
      <c r="E946" s="103">
        <v>2.7000000000000001E-3</v>
      </c>
      <c r="F946" s="103">
        <v>1.2999999999999999E-3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3.3999999999999998E-3</v>
      </c>
      <c r="D947" s="103">
        <v>2.3E-3</v>
      </c>
      <c r="E947" s="103">
        <v>8.0000000000000004E-4</v>
      </c>
      <c r="F947" s="103">
        <v>1.4E-3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3.3999999999999998E-3</v>
      </c>
      <c r="D948" s="103">
        <v>2.3E-3</v>
      </c>
      <c r="E948" s="103">
        <v>6.9999999999999999E-4</v>
      </c>
      <c r="F948" s="103">
        <v>1.4E-3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3.2000000000000002E-3</v>
      </c>
      <c r="D949" s="103">
        <v>2.3E-3</v>
      </c>
      <c r="E949" s="103">
        <v>5.9999999999999995E-4</v>
      </c>
      <c r="F949" s="103">
        <v>1.4E-3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3.0999999999999999E-3</v>
      </c>
      <c r="D950" s="103">
        <v>2.2000000000000001E-3</v>
      </c>
      <c r="E950" s="103">
        <v>5.0000000000000001E-4</v>
      </c>
      <c r="F950" s="103">
        <v>1.5E-3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3.5000000000000001E-3</v>
      </c>
      <c r="D951" s="103">
        <v>2.5000000000000001E-3</v>
      </c>
      <c r="E951" s="103">
        <v>5.9999999999999995E-4</v>
      </c>
      <c r="F951" s="103">
        <v>1.6000000000000001E-3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3.8E-3</v>
      </c>
      <c r="D952" s="103">
        <v>2.5999999999999999E-3</v>
      </c>
      <c r="E952" s="103">
        <v>6.9999999999999999E-4</v>
      </c>
      <c r="F952" s="103">
        <v>1.8E-3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3.8E-3</v>
      </c>
      <c r="D953" s="103">
        <v>2.5999999999999999E-3</v>
      </c>
      <c r="E953" s="103">
        <v>6.9999999999999999E-4</v>
      </c>
      <c r="F953" s="103">
        <v>1.6999999999999999E-3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4.1000000000000003E-3</v>
      </c>
      <c r="D954" s="103">
        <v>2.8999999999999998E-3</v>
      </c>
      <c r="E954" s="103">
        <v>8.0000000000000004E-4</v>
      </c>
      <c r="F954" s="103">
        <v>2E-3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4.1000000000000003E-3</v>
      </c>
      <c r="D955" s="103">
        <v>2.7000000000000001E-3</v>
      </c>
      <c r="E955" s="103">
        <v>8.0000000000000004E-4</v>
      </c>
      <c r="F955" s="103">
        <v>2.2000000000000001E-3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4.1000000000000003E-3</v>
      </c>
      <c r="D956" s="103">
        <v>2.8E-3</v>
      </c>
      <c r="E956" s="103">
        <v>6.9999999999999999E-4</v>
      </c>
      <c r="F956" s="103">
        <v>2.2000000000000001E-3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0.2387</v>
      </c>
      <c r="D962" s="103">
        <v>0.12570000000000001</v>
      </c>
      <c r="E962" s="103">
        <v>8.5300000000000001E-2</v>
      </c>
      <c r="F962" s="103">
        <v>8.6699999999999999E-2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0.24129999999999999</v>
      </c>
      <c r="D963" s="103">
        <v>0.1181</v>
      </c>
      <c r="E963" s="103">
        <v>9.4799999999999995E-2</v>
      </c>
      <c r="F963" s="103">
        <v>8.3199999999999996E-2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0.22500000000000001</v>
      </c>
      <c r="D964" s="103">
        <v>0.11700000000000001</v>
      </c>
      <c r="E964" s="103">
        <v>7.9200000000000007E-2</v>
      </c>
      <c r="F964" s="103">
        <v>7.85E-2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0.2296</v>
      </c>
      <c r="D965" s="103">
        <v>0.1135</v>
      </c>
      <c r="E965" s="103">
        <v>8.9599999999999999E-2</v>
      </c>
      <c r="F965" s="103">
        <v>7.6200000000000004E-2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0.22059999999999999</v>
      </c>
      <c r="D966" s="103">
        <v>0.1149</v>
      </c>
      <c r="E966" s="103">
        <v>7.8700000000000006E-2</v>
      </c>
      <c r="F966" s="103">
        <v>7.5700000000000003E-2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0.2276</v>
      </c>
      <c r="D967" s="103">
        <v>0.1147</v>
      </c>
      <c r="E967" s="103">
        <v>8.6900000000000005E-2</v>
      </c>
      <c r="F967" s="103">
        <v>7.6200000000000004E-2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0.21890000000000001</v>
      </c>
      <c r="D968" s="103">
        <v>0.11609999999999999</v>
      </c>
      <c r="E968" s="103">
        <v>7.6600000000000001E-2</v>
      </c>
      <c r="F968" s="103">
        <v>7.5899999999999995E-2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0.22700000000000001</v>
      </c>
      <c r="D969" s="103">
        <v>0.1169</v>
      </c>
      <c r="E969" s="103">
        <v>8.4199999999999997E-2</v>
      </c>
      <c r="F969" s="103">
        <v>7.6700000000000004E-2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0.21579999999999999</v>
      </c>
      <c r="D970" s="103">
        <v>0.1159</v>
      </c>
      <c r="E970" s="103">
        <v>7.2300000000000003E-2</v>
      </c>
      <c r="F970" s="103">
        <v>7.4899999999999994E-2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0.20949999999999999</v>
      </c>
      <c r="D971" s="103">
        <v>0.1159</v>
      </c>
      <c r="E971" s="103">
        <v>6.3700000000000007E-2</v>
      </c>
      <c r="F971" s="103">
        <v>7.4999999999999997E-2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0.2152</v>
      </c>
      <c r="D972" s="103">
        <v>0.1173</v>
      </c>
      <c r="E972" s="103">
        <v>6.9400000000000003E-2</v>
      </c>
      <c r="F972" s="103">
        <v>7.5600000000000001E-2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0.2205</v>
      </c>
      <c r="D973" s="103">
        <v>0.1195</v>
      </c>
      <c r="E973" s="103">
        <v>7.4800000000000005E-2</v>
      </c>
      <c r="F973" s="103">
        <v>7.46E-2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0.21890000000000001</v>
      </c>
      <c r="D974" s="103">
        <v>0.1225</v>
      </c>
      <c r="E974" s="103">
        <v>6.8400000000000002E-2</v>
      </c>
      <c r="F974" s="103">
        <v>7.6799999999999993E-2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0.73099999999999998</v>
      </c>
      <c r="D980" s="103">
        <f t="shared" si="34"/>
        <v>0.86410000000000009</v>
      </c>
      <c r="E980" s="103">
        <f t="shared" si="34"/>
        <v>0.89419999999999999</v>
      </c>
      <c r="F980" s="103">
        <f t="shared" si="34"/>
        <v>0.90590000000000004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0.71560000000000012</v>
      </c>
      <c r="D981" s="103">
        <f t="shared" si="34"/>
        <v>0.87150000000000005</v>
      </c>
      <c r="E981" s="103">
        <f t="shared" si="34"/>
        <v>0.87119999999999986</v>
      </c>
      <c r="F981" s="103">
        <f t="shared" si="34"/>
        <v>0.90939999999999999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0.746</v>
      </c>
      <c r="D982" s="103">
        <f t="shared" si="34"/>
        <v>0.87240000000000006</v>
      </c>
      <c r="E982" s="103">
        <f t="shared" si="34"/>
        <v>0.9022</v>
      </c>
      <c r="F982" s="103">
        <f t="shared" si="34"/>
        <v>0.91439999999999999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0.74230000000000007</v>
      </c>
      <c r="D983" s="103">
        <f t="shared" si="34"/>
        <v>0.87550000000000006</v>
      </c>
      <c r="E983" s="103">
        <f t="shared" si="34"/>
        <v>0.89439999999999997</v>
      </c>
      <c r="F983" s="103">
        <f t="shared" si="34"/>
        <v>0.91679999999999995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0.75059999999999993</v>
      </c>
      <c r="D984" s="103">
        <f t="shared" si="34"/>
        <v>0.874</v>
      </c>
      <c r="E984" s="103">
        <f t="shared" si="34"/>
        <v>0.90499999999999992</v>
      </c>
      <c r="F984" s="103">
        <f t="shared" si="34"/>
        <v>0.91710000000000003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0.74369999999999992</v>
      </c>
      <c r="D985" s="103">
        <f t="shared" si="34"/>
        <v>0.87380000000000002</v>
      </c>
      <c r="E985" s="103">
        <f t="shared" si="34"/>
        <v>0.89699999999999991</v>
      </c>
      <c r="F985" s="103">
        <f t="shared" si="34"/>
        <v>0.91610000000000003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0.74960000000000004</v>
      </c>
      <c r="D986" s="103">
        <f t="shared" si="34"/>
        <v>0.87230000000000008</v>
      </c>
      <c r="E986" s="103">
        <f t="shared" si="34"/>
        <v>0.90480000000000005</v>
      </c>
      <c r="F986" s="103">
        <f t="shared" si="34"/>
        <v>0.91600000000000015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0.7409</v>
      </c>
      <c r="D987" s="103">
        <f t="shared" si="34"/>
        <v>0.87090000000000001</v>
      </c>
      <c r="E987" s="103">
        <f t="shared" si="34"/>
        <v>0.89700000000000002</v>
      </c>
      <c r="F987" s="103">
        <f t="shared" si="34"/>
        <v>0.91480000000000006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0.75179999999999991</v>
      </c>
      <c r="D988" s="103">
        <f t="shared" si="34"/>
        <v>0.87170000000000003</v>
      </c>
      <c r="E988" s="103">
        <f t="shared" si="34"/>
        <v>0.90909999999999991</v>
      </c>
      <c r="F988" s="103">
        <f t="shared" si="34"/>
        <v>0.91600000000000004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0.75970000000000004</v>
      </c>
      <c r="D989" s="103">
        <f t="shared" si="34"/>
        <v>0.87149999999999994</v>
      </c>
      <c r="E989" s="103">
        <f t="shared" si="34"/>
        <v>0.92010000000000003</v>
      </c>
      <c r="F989" s="103">
        <f t="shared" si="34"/>
        <v>0.91590000000000005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0.75150000000000006</v>
      </c>
      <c r="D990" s="103">
        <f t="shared" si="34"/>
        <v>0.86960000000000004</v>
      </c>
      <c r="E990" s="103">
        <f t="shared" si="34"/>
        <v>0.91199999999999992</v>
      </c>
      <c r="F990" s="103">
        <f t="shared" si="34"/>
        <v>0.9141999999999999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0.74609999999999999</v>
      </c>
      <c r="D991" s="103">
        <f t="shared" si="34"/>
        <v>0.86729999999999996</v>
      </c>
      <c r="E991" s="103">
        <f t="shared" si="34"/>
        <v>0.90620000000000001</v>
      </c>
      <c r="F991" s="103">
        <f t="shared" si="34"/>
        <v>0.91469999999999996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0.74509999999999998</v>
      </c>
      <c r="D992" s="103">
        <f t="shared" si="34"/>
        <v>0.86219999999999986</v>
      </c>
      <c r="E992" s="103">
        <f t="shared" si="34"/>
        <v>0.91049999999999998</v>
      </c>
      <c r="F992" s="103">
        <f t="shared" si="34"/>
        <v>0.91259999999999997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2022-12-22T20:20:22Z</dcterms:modified>
</cp:coreProperties>
</file>