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C100" i="1"/>
  <c r="B58" i="1"/>
  <c r="D429" i="1" s="1"/>
  <c r="C117" i="1"/>
  <c r="C115" i="1"/>
  <c r="D57" i="1"/>
  <c r="C57" i="1" s="1"/>
  <c r="D56" i="1"/>
  <c r="C56" i="1" s="1"/>
  <c r="D55" i="1"/>
  <c r="C55" i="1" s="1"/>
  <c r="D54" i="1"/>
  <c r="C54" i="1" s="1"/>
  <c r="B18" i="1"/>
  <c r="I95" i="1"/>
  <c r="I99" i="1"/>
  <c r="I103" i="1"/>
  <c r="I100" i="1"/>
  <c r="I104" i="1"/>
  <c r="I108" i="1"/>
  <c r="C113" i="1"/>
  <c r="I97" i="1"/>
  <c r="I105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B772" i="1"/>
  <c r="C102" i="1"/>
  <c r="C112" i="1"/>
  <c r="C118" i="1"/>
  <c r="C114" i="1"/>
  <c r="B778" i="1"/>
  <c r="H32" i="1"/>
  <c r="D439" i="1"/>
  <c r="D430" i="1"/>
  <c r="D436" i="1"/>
  <c r="I142" i="1"/>
  <c r="B773" i="1"/>
  <c r="D441" i="1"/>
  <c r="D432" i="1"/>
  <c r="D433" i="1"/>
  <c r="I147" i="1"/>
  <c r="C775" i="1"/>
  <c r="I144" i="1"/>
  <c r="H31" i="1"/>
  <c r="C777" i="1"/>
  <c r="H34" i="1"/>
  <c r="I143" i="1"/>
  <c r="G400" i="1"/>
  <c r="G401" i="1"/>
  <c r="G395" i="1"/>
  <c r="G397" i="1"/>
  <c r="G391" i="1"/>
  <c r="G392" i="1"/>
  <c r="G402" i="1"/>
  <c r="G390" i="1"/>
  <c r="G394" i="1"/>
  <c r="E395" i="1"/>
  <c r="E389" i="1"/>
  <c r="E394" i="1"/>
  <c r="H30" i="1"/>
  <c r="H33" i="1"/>
  <c r="B779" i="1"/>
  <c r="H29" i="1"/>
  <c r="C778" i="1"/>
  <c r="B777" i="1"/>
  <c r="D438" i="1"/>
  <c r="C776" i="1"/>
  <c r="D431" i="1"/>
  <c r="D434" i="1"/>
  <c r="I146" i="1"/>
  <c r="B774" i="1"/>
  <c r="B77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D405" i="1"/>
  <c r="I396" i="1" l="1"/>
  <c r="I399" i="1"/>
  <c r="I393" i="1"/>
  <c r="I401" i="1"/>
  <c r="I394" i="1"/>
  <c r="I400" i="1"/>
  <c r="I392" i="1"/>
  <c r="I398" i="1"/>
  <c r="I402" i="1"/>
  <c r="I390" i="1"/>
  <c r="I389" i="1"/>
  <c r="I395" i="1"/>
  <c r="I391" i="1"/>
  <c r="G396" i="1"/>
  <c r="G389" i="1"/>
  <c r="G393" i="1"/>
  <c r="E390" i="1"/>
  <c r="E396" i="1"/>
  <c r="E391" i="1"/>
  <c r="E397" i="1"/>
  <c r="E392" i="1"/>
  <c r="E401" i="1"/>
  <c r="E393" i="1"/>
  <c r="E402" i="1"/>
  <c r="C387" i="1"/>
  <c r="C384" i="1"/>
  <c r="C388" i="1"/>
  <c r="C402" i="1"/>
  <c r="C386" i="1"/>
  <c r="C385" i="1"/>
  <c r="C401" i="1"/>
  <c r="H259" i="1"/>
  <c r="I138" i="1"/>
  <c r="C137" i="1"/>
  <c r="C135" i="1" s="1"/>
  <c r="I136" i="1"/>
  <c r="I135" i="1" s="1"/>
  <c r="H20" i="1"/>
  <c r="H18" i="1"/>
  <c r="H19" i="1"/>
  <c r="H16" i="1"/>
  <c r="H17" i="1"/>
  <c r="H22" i="1"/>
  <c r="H21" i="1"/>
  <c r="I148" i="1"/>
  <c r="I403" i="1" l="1"/>
  <c r="G403" i="1"/>
  <c r="E403" i="1"/>
  <c r="C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<sst xmlns="http://schemas.openxmlformats.org/spreadsheetml/2006/main" count="692" uniqueCount="532">
  <si>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</si>
  <si>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</si>
  <si>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</si>
  <si>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</si>
  <si>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</si>
  <si>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</si>
  <si>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</si>
  <si>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</si>
  <si>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</si>
  <si>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</si>
  <si>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</si>
  <si>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</si>
  <si>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</si>
  <si>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</si>
  <si>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</si>
  <si>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</si>
  <si>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</si>
  <si>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</si>
  <si>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</si>
  <si>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</si>
  <si>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</si>
  <si>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</si>
  <si>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</si>
  <si>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</si>
  <si>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</si>
  <si>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</si>
  <si>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</si>
  <si>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</si>
  <si>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</si>
  <si>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</si>
  <si>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</si>
  <si>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</si>
  <si>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</si>
  <si>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</si>
  <si>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</si>
  <si>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</si>
  <si>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</si>
  <si>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</si>
  <si>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</si>
  <si>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</si>
  <si>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</si>
  <si>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</si>
  <si>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</si>
  <si>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</si>
  <si>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</si>
  <si>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</si>
  <si>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</si>
  <si>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</si>
  <si>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</si>
  <si>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</si>
  <si>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</si>
  <si>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</si>
  <si>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</si>
  <si>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</si>
  <si>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</si>
  <si>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</si>
  <si>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</si>
  <si>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</si>
  <si>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</si>
  <si>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</si>
  <si>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</si>
  <si>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</si>
  <si>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</si>
  <si>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</si>
  <si>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</si>
  <si>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</si>
  <si>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</si>
  <si>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</si>
  <si>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</si>
  <si>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</si>
  <si>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</si>
  <si>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</si>
  <si>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</si>
  <si>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</si>
  <si>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</si>
  <si>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</si>
  <si>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</si>
  <si>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</si>
  <si>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</si>
  <si>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</si>
  <si>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</si>
  <si>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</si>
  <si>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</si>
  <si>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</si>
  <si>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</si>
  <si>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</si>
  <si>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</si>
  <si>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</si>
  <si>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</si>
  <si>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</si>
  <si>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</si>
  <si>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</si>
  <si>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</si>
  <si>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</si>
  <si>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</si>
  <si>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</si>
  <si>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</si>
  <si>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</si>
  <si>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</si>
  <si>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</si>
  <si>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</si>
  <si>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</si>
  <si>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</si>
  <si>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</si>
  <si>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</si>
  <si>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</si>
  <si>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</si>
  <si>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</si>
  <si>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</si>
  <si>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</si>
  <si>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</si>
  <si>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</si>
  <si>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</si>
  <si>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</si>
  <si>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</si>
  <si>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</si>
  <si>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</si>
  <si>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</si>
  <si>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</si>
  <si>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</si>
  <si>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</si>
  <si>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</si>
  <si>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</si>
  <si>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</si>
  <si>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</si>
  <si>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</si>
  <si>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</si>
  <si>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</si>
  <si>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</si>
  <si>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</si>
  <si>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</si>
  <si>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</si>
  <si>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</si>
  <si>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</si>
  <si>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</si>
  <si>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</si>
  <si>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</si>
  <si>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</si>
  <si>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</si>
  <si>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</si>
  <si>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</si>
  <si>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</si>
  <si>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</si>
  <si>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</si>
  <si>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</si>
  <si>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</si>
  <si>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</si>
  <si>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</si>
  <si>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</si>
  <si>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</si>
  <si>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</si>
  <si>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</si>
  <si>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</si>
  <si>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</si>
  <si>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</si>
  <si>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</si>
  <si>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</si>
  <si>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</si>
  <si>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</si>
  <si>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</si>
  <si>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</si>
  <si>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</si>
  <si>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</si>
  <si>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</si>
  <si>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</si>
  <si>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</si>
  <si>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</si>
  <si>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</si>
  <si>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</si>
  <si>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</si>
  <si>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</si>
  <si>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</si>
  <si>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</si>
  <si>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</si>
  <si>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</si>
  <si>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</si>
  <si>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</si>
  <si>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</si>
  <si>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</si>
  <si>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</si>
  <si>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</si>
  <si>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</si>
  <si>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</si>
  <si>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</si>
  <si>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</si>
  <si>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</si>
  <si>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</si>
  <si>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</si>
  <si>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</si>
  <si>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</si>
  <si>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</si>
  <si>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</si>
  <si>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</si>
  <si>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</si>
  <si>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</si>
  <si>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</si>
  <si>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</si>
  <si>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</si>
  <si>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</si>
  <si>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</si>
  <si>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</si>
  <si>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</si>
  <si>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</si>
  <si>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</si>
  <si>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</si>
  <si>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</si>
  <si>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</si>
  <si>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</si>
  <si>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</si>
  <si>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</si>
  <si>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</si>
  <si>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</si>
  <si>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</si>
  <si>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</si>
  <si>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</si>
  <si>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</si>
  <si>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</si>
  <si>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</si>
  <si>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</si>
  <si>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</si>
  <si>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</si>
  <si>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</si>
  <si>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</si>
  <si>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</si>
  <si>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</si>
  <si>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</si>
  <si>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</si>
  <si>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</si>
  <si>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</si>
  <si>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</si>
  <si>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</si>
  <si>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</si>
  <si>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</si>
  <si>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</si>
  <si>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</si>
  <si>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</si>
  <si>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</si>
  <si>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</si>
  <si>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</si>
  <si>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</si>
  <si>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</si>
  <si>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</si>
  <si>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</si>
  <si>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</si>
  <si>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</si>
  <si>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</si>
  <si>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</si>
  <si>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</si>
  <si>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</si>
  <si>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</si>
  <si>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</si>
  <si>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</si>
  <si>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</si>
  <si>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</si>
  <si>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</si>
  <si>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</si>
  <si>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</si>
  <si>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</si>
  <si>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</si>
  <si>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</si>
  <si>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</si>
  <si>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</si>
  <si>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</si>
  <si>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</si>
  <si>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</si>
  <si>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</si>
  <si>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</si>
  <si>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</si>
  <si>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</si>
  <si>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</si>
  <si>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</si>
  <si>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</si>
  <si>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</si>
  <si>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</si>
  <si>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</si>
  <si>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</si>
  <si>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</si>
  <si>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</si>
  <si>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</si>
  <si>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</si>
  <si>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</si>
  <si>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</si>
  <si>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</si>
  <si>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</si>
  <si>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</si>
  <si>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</si>
  <si>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</si>
  <si>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</si>
  <si>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</si>
  <si>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</si>
  <si>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</si>
  <si>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</si>
  <si>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</si>
  <si>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</si>
  <si>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</si>
  <si>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</si>
  <si>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</si>
  <si>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</si>
  <si>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</si>
  <si>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</si>
  <si>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</si>
  <si>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</si>
  <si>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</si>
  <si>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</si>
  <si>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</si>
  <si>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</si>
  <si>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</si>
  <si>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</si>
  <si>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</si>
  <si>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</si>
  <si>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</si>
  <si>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</si>
  <si>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</si>
  <si>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</si>
  <si>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</si>
  <si>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</si>
  <si>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</si>
  <si>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</si>
  <si>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</si>
  <si>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</si>
  <si>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</si>
  <si>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</si>
  <si>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</si>
  <si>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</si>
  <si>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</si>
  <si>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</si>
  <si>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</si>
  <si>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</si>
  <si>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</si>
  <si>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</si>
  <si>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</si>
  <si>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</si>
  <si>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</si>
  <si>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</si>
  <si>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</si>
  <si>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</si>
  <si>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</si>
  <si>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</si>
  <si>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</si>
  <si>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</si>
  <si>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</si>
  <si>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</si>
  <si>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</si>
  <si>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</si>
  <si>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</si>
  <si>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</si>
  <si>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</si>
  <si>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</si>
  <si>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</si>
  <si>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</si>
  <si>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</si>
  <si>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</si>
  <si>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</si>
  <si>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</si>
  <si>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</si>
  <si>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</si>
  <si>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</si>
  <si>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</si>
  <si>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</si>
  <si>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</si>
  <si>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</si>
  <si>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</si>
  <si>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</si>
  <si>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</si>
  <si>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</si>
  <si>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</si>
  <si>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</si>
  <si>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</si>
  <si>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</si>
  <si>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</si>
  <si>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</si>
  <si>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</si>
  <si>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</si>
  <si>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</si>
  <si>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</si>
  <si>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</si>
  <si>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</si>
  <si>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</si>
  <si>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</si>
  <si>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</si>
  <si>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</si>
  <si>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</si>
  <si>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</si>
  <si>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</si>
  <si>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</si>
  <si>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</si>
  <si>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</si>
  <si>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</si>
  <si>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</si>
  <si>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</si>
  <si>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</si>
  <si>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</si>
  <si>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</si>
  <si>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</si>
  <si>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</si>
  <si>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</si>
  <si>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</si>
  <si>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</si>
  <si>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</si>
  <si>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</si>
  <si>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</si>
  <si>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</si>
  <si>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</si>
  <si>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</si>
  <si>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</si>
  <si>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</si>
  <si>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</si>
  <si>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</si>
  <si>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</si>
  <si>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</si>
  <si>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</si>
  <si>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</si>
  <si>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</si>
  <si>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</si>
  <si>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</si>
  <si>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</si>
  <si>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</si>
  <si>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</si>
  <si>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</si>
  <si>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</si>
  <si>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</si>
  <si>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</si>
  <si>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</si>
  <si>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</si>
  <si>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</si>
  <si>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</si>
  <si>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</si>
  <si>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</si>
  <si>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</si>
  <si>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</si>
  <si>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</si>
  <si>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</si>
  <si>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</si>
  <si>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</si>
  <si>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</si>
  <si>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</si>
  <si>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</si>
  <si>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</si>
  <si>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</si>
  <si>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</si>
  <si>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</si>
  <si>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</si>
  <si>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</si>
  <si>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</si>
  <si>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</si>
  <si>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</si>
  <si>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</si>
  <si>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</si>
  <si>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</si>
  <si>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</si>
  <si>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</si>
  <si>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</si>
  <si>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</si>
  <si>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</si>
  <si>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</si>
  <si>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</si>
  <si>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</si>
  <si>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</si>
  <si>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</si>
  <si>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</si>
  <si>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</si>
  <si>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</si>
  <si>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</si>
  <si>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</si>
  <si>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</si>
  <si>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</si>
  <si>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</si>
  <si>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</si>
  <si>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</si>
  <si>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</si>
  <si>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</si>
  <si>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</si>
  <si>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</si>
  <si>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</si>
  <si>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</si>
  <si>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</si>
  <si>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</si>
  <si>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</si>
  <si>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</si>
  <si>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</si>
  <si>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</si>
  <si>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</si>
  <si>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</si>
  <si>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</si>
  <si>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</si>
  <si>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</si>
  <si>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</si>
  <si>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</si>
  <si>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</si>
  <si>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</si>
  <si>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</si>
  <si>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</si>
  <si>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</si>
  <si>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</si>
  <si>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</si>
  <si>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</si>
  <si>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</si>
  <si>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</si>
  <si>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</si>
  <si>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01:05 PM</t>
  </si>
  <si>
    <t>Entidad: Durango (Dgo)</t>
  </si>
  <si>
    <t>Gobernador:</t>
  </si>
  <si>
    <t>M.C. Esteban Alejandro Villegas Villarreal</t>
  </si>
  <si>
    <t>15/09/2022 al 14/09/2028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</si>
  <si>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</si>
  <si>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</si>
  <si>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</si>
  <si>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</si>
  <si>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</si>
  <si>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</si>
  <si>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</si>
  <si>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</si>
  <si>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</si>
  <si>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</si>
  <si>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</si>
  <si>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</si>
  <si>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</si>
  <si>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</si>
  <si>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</si>
  <si>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</si>
  <si>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500 a 549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</si>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</sst>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-5.317115570537996E-2</c:v>
                </c:pt>
                <c:pt idx="1">
                  <c:v>-7.7497799898385941E-2</c:v>
                </c:pt>
                <c:pt idx="2">
                  <c:v>-2.6086183253417546E-2</c:v>
                </c:pt>
                <c:pt idx="3">
                  <c:v>-5.9092316426395147E-2</c:v>
                </c:pt>
                <c:pt idx="4">
                  <c:v>-8.9932237412517838E-2</c:v>
                </c:pt>
                <c:pt idx="5">
                  <c:v>-7.1919871296088941E-2</c:v>
                </c:pt>
                <c:pt idx="6">
                  <c:v>-6.8855182615211855E-2</c:v>
                </c:pt>
                <c:pt idx="7">
                  <c:v>-6.2572353927079716E-2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5.3899371717131189E-2</c:v>
                </c:pt>
                <c:pt idx="1">
                  <c:v>8.8764814424207791E-2</c:v>
                </c:pt>
                <c:pt idx="2">
                  <c:v>2.8118464423963783E-2</c:v>
                </c:pt>
                <c:pt idx="3">
                  <c:v>5.9798843204736059E-2</c:v>
                </c:pt>
                <c:pt idx="4">
                  <c:v>8.2511266201179573E-2</c:v>
                </c:pt>
                <c:pt idx="5">
                  <c:v>6.4648013564446577E-2</c:v>
                </c:pt>
                <c:pt idx="6">
                  <c:v>6.0715755547157003E-2</c:v>
                </c:pt>
                <c:pt idx="7">
                  <c:v>5.2416370382701104E-2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81619456"/>
        <c:axId val="387650624"/>
      </c:barChart>
      <c:catAx>
        <c:axId val="28161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65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65062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619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5.3E-3</c:v>
                </c:pt>
                <c:pt idx="1">
                  <c:v>5.1000000000000004E-3</c:v>
                </c:pt>
                <c:pt idx="2">
                  <c:v>4.8999999999999998E-3</c:v>
                </c:pt>
                <c:pt idx="3">
                  <c:v>4.7999999999999996E-3</c:v>
                </c:pt>
                <c:pt idx="4">
                  <c:v>4.7000000000000002E-3</c:v>
                </c:pt>
                <c:pt idx="5">
                  <c:v>5.1000000000000004E-3</c:v>
                </c:pt>
                <c:pt idx="6">
                  <c:v>5.3E-3</c:v>
                </c:pt>
                <c:pt idx="7">
                  <c:v>5.4000000000000003E-3</c:v>
                </c:pt>
                <c:pt idx="8">
                  <c:v>5.7999999999999996E-3</c:v>
                </c:pt>
                <c:pt idx="9">
                  <c:v>5.7999999999999996E-3</c:v>
                </c:pt>
                <c:pt idx="10">
                  <c:v>6.1000000000000004E-3</c:v>
                </c:pt>
                <c:pt idx="11">
                  <c:v>6.3E-3</c:v>
                </c:pt>
                <c:pt idx="12">
                  <c:v>7.4000000000000003E-3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2.8E-3</c:v>
                </c:pt>
                <c:pt idx="1">
                  <c:v>2.5999999999999999E-3</c:v>
                </c:pt>
                <c:pt idx="2">
                  <c:v>2.7000000000000001E-3</c:v>
                </c:pt>
                <c:pt idx="3">
                  <c:v>2.7000000000000001E-3</c:v>
                </c:pt>
                <c:pt idx="4">
                  <c:v>2.5999999999999999E-3</c:v>
                </c:pt>
                <c:pt idx="5">
                  <c:v>2.8E-3</c:v>
                </c:pt>
                <c:pt idx="6">
                  <c:v>2.8999999999999998E-3</c:v>
                </c:pt>
                <c:pt idx="7">
                  <c:v>2.8999999999999998E-3</c:v>
                </c:pt>
                <c:pt idx="8">
                  <c:v>3.0999999999999999E-3</c:v>
                </c:pt>
                <c:pt idx="9">
                  <c:v>3.0999999999999999E-3</c:v>
                </c:pt>
                <c:pt idx="10">
                  <c:v>3.0999999999999999E-3</c:v>
                </c:pt>
                <c:pt idx="11">
                  <c:v>3.2000000000000002E-3</c:v>
                </c:pt>
                <c:pt idx="12">
                  <c:v>4.1000000000000003E-3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1.8E-3</c:v>
                </c:pt>
                <c:pt idx="2">
                  <c:v>1.4E-3</c:v>
                </c:pt>
                <c:pt idx="3">
                  <c:v>1.4E-3</c:v>
                </c:pt>
                <c:pt idx="4">
                  <c:v>1.4E-3</c:v>
                </c:pt>
                <c:pt idx="5">
                  <c:v>1.5E-3</c:v>
                </c:pt>
                <c:pt idx="6">
                  <c:v>1.6000000000000001E-3</c:v>
                </c:pt>
                <c:pt idx="7">
                  <c:v>1.6000000000000001E-3</c:v>
                </c:pt>
                <c:pt idx="8">
                  <c:v>1.6999999999999999E-3</c:v>
                </c:pt>
                <c:pt idx="9">
                  <c:v>1.8E-3</c:v>
                </c:pt>
                <c:pt idx="10">
                  <c:v>2E-3</c:v>
                </c:pt>
                <c:pt idx="11">
                  <c:v>2.0999999999999999E-3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2.3999999999999998E-3</c:v>
                </c:pt>
                <c:pt idx="2">
                  <c:v>2.3E-3</c:v>
                </c:pt>
                <c:pt idx="3">
                  <c:v>2E-3</c:v>
                </c:pt>
                <c:pt idx="4">
                  <c:v>2E-3</c:v>
                </c:pt>
                <c:pt idx="5">
                  <c:v>2.3E-3</c:v>
                </c:pt>
                <c:pt idx="6">
                  <c:v>2.3999999999999998E-3</c:v>
                </c:pt>
                <c:pt idx="7">
                  <c:v>2.5000000000000001E-3</c:v>
                </c:pt>
                <c:pt idx="8">
                  <c:v>2.7000000000000001E-3</c:v>
                </c:pt>
                <c:pt idx="9">
                  <c:v>2.5999999999999999E-3</c:v>
                </c:pt>
                <c:pt idx="10">
                  <c:v>2.8999999999999998E-3</c:v>
                </c:pt>
                <c:pt idx="11">
                  <c:v>2.8999999999999998E-3</c:v>
                </c:pt>
                <c:pt idx="12">
                  <c:v>2.8E-3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78432"/>
        <c:axId val="441785664"/>
      </c:lineChart>
      <c:catAx>
        <c:axId val="38177843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1785664"/>
        <c:crosses val="autoZero"/>
        <c:auto val="1"/>
        <c:lblAlgn val="ctr"/>
        <c:lblOffset val="100"/>
        <c:noMultiLvlLbl val="0"/>
      </c:catAx>
      <c:valAx>
        <c:axId val="441785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78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6.8999999999999999E-3</c:v>
                </c:pt>
                <c:pt idx="1">
                  <c:v>7.1999999999999998E-3</c:v>
                </c:pt>
                <c:pt idx="2">
                  <c:v>6.7999999999999996E-3</c:v>
                </c:pt>
                <c:pt idx="3">
                  <c:v>6.7999999999999996E-3</c:v>
                </c:pt>
                <c:pt idx="4">
                  <c:v>6.4999999999999997E-3</c:v>
                </c:pt>
                <c:pt idx="5">
                  <c:v>6.0000000000000001E-3</c:v>
                </c:pt>
                <c:pt idx="6">
                  <c:v>6.3E-3</c:v>
                </c:pt>
                <c:pt idx="7">
                  <c:v>6.4999999999999997E-3</c:v>
                </c:pt>
                <c:pt idx="8">
                  <c:v>6.3E-3</c:v>
                </c:pt>
                <c:pt idx="9">
                  <c:v>6.7000000000000002E-3</c:v>
                </c:pt>
                <c:pt idx="10">
                  <c:v>6.8999999999999999E-3</c:v>
                </c:pt>
                <c:pt idx="11">
                  <c:v>6.7999999999999996E-3</c:v>
                </c:pt>
                <c:pt idx="12">
                  <c:v>6.8999999999999999E-3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2.8E-3</c:v>
                </c:pt>
                <c:pt idx="1">
                  <c:v>3.0999999999999999E-3</c:v>
                </c:pt>
                <c:pt idx="2">
                  <c:v>3.0000000000000001E-3</c:v>
                </c:pt>
                <c:pt idx="3">
                  <c:v>3.2000000000000002E-3</c:v>
                </c:pt>
                <c:pt idx="4">
                  <c:v>2.8999999999999998E-3</c:v>
                </c:pt>
                <c:pt idx="5">
                  <c:v>2.8E-3</c:v>
                </c:pt>
                <c:pt idx="6">
                  <c:v>2.8999999999999998E-3</c:v>
                </c:pt>
                <c:pt idx="7">
                  <c:v>3.0999999999999999E-3</c:v>
                </c:pt>
                <c:pt idx="8">
                  <c:v>3.0000000000000001E-3</c:v>
                </c:pt>
                <c:pt idx="9">
                  <c:v>2.8999999999999998E-3</c:v>
                </c:pt>
                <c:pt idx="10">
                  <c:v>3.0000000000000001E-3</c:v>
                </c:pt>
                <c:pt idx="11">
                  <c:v>3.0999999999999999E-3</c:v>
                </c:pt>
                <c:pt idx="12">
                  <c:v>3.0999999999999999E-3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3.8999999999999998E-3</c:v>
                </c:pt>
                <c:pt idx="1">
                  <c:v>4.8999999999999998E-3</c:v>
                </c:pt>
                <c:pt idx="2">
                  <c:v>3.5000000000000001E-3</c:v>
                </c:pt>
                <c:pt idx="3">
                  <c:v>3.5000000000000001E-3</c:v>
                </c:pt>
                <c:pt idx="4">
                  <c:v>3.5000000000000001E-3</c:v>
                </c:pt>
                <c:pt idx="5">
                  <c:v>3.0000000000000001E-3</c:v>
                </c:pt>
                <c:pt idx="6">
                  <c:v>3.0999999999999999E-3</c:v>
                </c:pt>
                <c:pt idx="7">
                  <c:v>3.2000000000000002E-3</c:v>
                </c:pt>
                <c:pt idx="8">
                  <c:v>3.2000000000000002E-3</c:v>
                </c:pt>
                <c:pt idx="9">
                  <c:v>3.3999999999999998E-3</c:v>
                </c:pt>
                <c:pt idx="10">
                  <c:v>3.5000000000000001E-3</c:v>
                </c:pt>
                <c:pt idx="11">
                  <c:v>3.3999999999999998E-3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2.3999999999999998E-3</c:v>
                </c:pt>
                <c:pt idx="2">
                  <c:v>2.3E-3</c:v>
                </c:pt>
                <c:pt idx="3">
                  <c:v>2.2000000000000001E-3</c:v>
                </c:pt>
                <c:pt idx="4">
                  <c:v>2.0999999999999999E-3</c:v>
                </c:pt>
                <c:pt idx="5">
                  <c:v>2.0999999999999999E-3</c:v>
                </c:pt>
                <c:pt idx="6">
                  <c:v>2.2000000000000001E-3</c:v>
                </c:pt>
                <c:pt idx="7">
                  <c:v>2.3999999999999998E-3</c:v>
                </c:pt>
                <c:pt idx="8">
                  <c:v>2.2000000000000001E-3</c:v>
                </c:pt>
                <c:pt idx="9">
                  <c:v>2.3999999999999998E-3</c:v>
                </c:pt>
                <c:pt idx="10">
                  <c:v>2.5999999999999999E-3</c:v>
                </c:pt>
                <c:pt idx="11">
                  <c:v>2.5000000000000001E-3</c:v>
                </c:pt>
                <c:pt idx="12">
                  <c:v>2.5999999999999999E-3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89696"/>
        <c:axId val="442066624"/>
      </c:lineChart>
      <c:catAx>
        <c:axId val="381789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066624"/>
        <c:crosses val="autoZero"/>
        <c:auto val="1"/>
        <c:lblAlgn val="ctr"/>
        <c:lblOffset val="100"/>
        <c:noMultiLvlLbl val="0"/>
      </c:catAx>
      <c:valAx>
        <c:axId val="4420666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89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3.0000000000000001E-3</c:v>
                </c:pt>
                <c:pt idx="1">
                  <c:v>2.8999999999999998E-3</c:v>
                </c:pt>
                <c:pt idx="2">
                  <c:v>3.3E-3</c:v>
                </c:pt>
                <c:pt idx="3">
                  <c:v>3.0999999999999999E-3</c:v>
                </c:pt>
                <c:pt idx="4">
                  <c:v>3.0000000000000001E-3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3.0999999999999999E-3</c:v>
                </c:pt>
                <c:pt idx="8">
                  <c:v>3.3E-3</c:v>
                </c:pt>
                <c:pt idx="9">
                  <c:v>3.0999999999999999E-3</c:v>
                </c:pt>
                <c:pt idx="10">
                  <c:v>3.3999999999999998E-3</c:v>
                </c:pt>
                <c:pt idx="11">
                  <c:v>3.3E-3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2E-3</c:v>
                </c:pt>
                <c:pt idx="2">
                  <c:v>2.3E-3</c:v>
                </c:pt>
                <c:pt idx="3">
                  <c:v>2.2000000000000001E-3</c:v>
                </c:pt>
                <c:pt idx="4">
                  <c:v>2.2000000000000001E-3</c:v>
                </c:pt>
                <c:pt idx="5">
                  <c:v>2E-3</c:v>
                </c:pt>
                <c:pt idx="6">
                  <c:v>2E-3</c:v>
                </c:pt>
                <c:pt idx="7">
                  <c:v>2.3E-3</c:v>
                </c:pt>
                <c:pt idx="8">
                  <c:v>2.5000000000000001E-3</c:v>
                </c:pt>
                <c:pt idx="9">
                  <c:v>2.3E-3</c:v>
                </c:pt>
                <c:pt idx="10">
                  <c:v>2.5999999999999999E-3</c:v>
                </c:pt>
                <c:pt idx="11">
                  <c:v>2.3999999999999998E-3</c:v>
                </c:pt>
                <c:pt idx="12">
                  <c:v>2.3999999999999998E-3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5.0000000000000001E-4</c:v>
                </c:pt>
                <c:pt idx="1">
                  <c:v>5.0000000000000001E-4</c:v>
                </c:pt>
                <c:pt idx="2">
                  <c:v>2E-3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4.0000000000000002E-4</c:v>
                </c:pt>
                <c:pt idx="6">
                  <c:v>4.0000000000000002E-4</c:v>
                </c:pt>
                <c:pt idx="7">
                  <c:v>4.0000000000000002E-4</c:v>
                </c:pt>
                <c:pt idx="8">
                  <c:v>5.0000000000000001E-4</c:v>
                </c:pt>
                <c:pt idx="9">
                  <c:v>5.0000000000000001E-4</c:v>
                </c:pt>
                <c:pt idx="10">
                  <c:v>5.0000000000000001E-4</c:v>
                </c:pt>
                <c:pt idx="11">
                  <c:v>5.0000000000000001E-4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1.2999999999999999E-3</c:v>
                </c:pt>
                <c:pt idx="1">
                  <c:v>1.2999999999999999E-3</c:v>
                </c:pt>
                <c:pt idx="2">
                  <c:v>1.2999999999999999E-3</c:v>
                </c:pt>
                <c:pt idx="3">
                  <c:v>1.2999999999999999E-3</c:v>
                </c:pt>
                <c:pt idx="4">
                  <c:v>1.1999999999999999E-3</c:v>
                </c:pt>
                <c:pt idx="5">
                  <c:v>1.1999999999999999E-3</c:v>
                </c:pt>
                <c:pt idx="6">
                  <c:v>1.1999999999999999E-3</c:v>
                </c:pt>
                <c:pt idx="7">
                  <c:v>1.4E-3</c:v>
                </c:pt>
                <c:pt idx="8">
                  <c:v>1.5E-3</c:v>
                </c:pt>
                <c:pt idx="9">
                  <c:v>1.4E-3</c:v>
                </c:pt>
                <c:pt idx="10">
                  <c:v>1.6000000000000001E-3</c:v>
                </c:pt>
                <c:pt idx="11">
                  <c:v>1.6999999999999999E-3</c:v>
                </c:pt>
                <c:pt idx="12">
                  <c:v>1.6999999999999999E-3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91744"/>
        <c:axId val="442068928"/>
      </c:lineChart>
      <c:catAx>
        <c:axId val="381791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068928"/>
        <c:crosses val="autoZero"/>
        <c:auto val="1"/>
        <c:lblAlgn val="ctr"/>
        <c:lblOffset val="100"/>
        <c:noMultiLvlLbl val="0"/>
      </c:catAx>
      <c:valAx>
        <c:axId val="442068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917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0.20760000000000001</c:v>
                </c:pt>
                <c:pt idx="1">
                  <c:v>0.20169999999999999</c:v>
                </c:pt>
                <c:pt idx="2">
                  <c:v>0.1956</c:v>
                </c:pt>
                <c:pt idx="3">
                  <c:v>0.1933</c:v>
                </c:pt>
                <c:pt idx="4">
                  <c:v>0.19239999999999999</c:v>
                </c:pt>
                <c:pt idx="5">
                  <c:v>0.19159999999999999</c:v>
                </c:pt>
                <c:pt idx="6">
                  <c:v>0.19070000000000001</c:v>
                </c:pt>
                <c:pt idx="7">
                  <c:v>0.19170000000000001</c:v>
                </c:pt>
                <c:pt idx="8">
                  <c:v>0.189</c:v>
                </c:pt>
                <c:pt idx="9">
                  <c:v>0.18920000000000001</c:v>
                </c:pt>
                <c:pt idx="10">
                  <c:v>0.1893</c:v>
                </c:pt>
                <c:pt idx="11">
                  <c:v>0.1898</c:v>
                </c:pt>
                <c:pt idx="12">
                  <c:v>0.19209999999999999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0.12</c:v>
                </c:pt>
                <c:pt idx="1">
                  <c:v>0.11459999999999999</c:v>
                </c:pt>
                <c:pt idx="2">
                  <c:v>0.1123</c:v>
                </c:pt>
                <c:pt idx="3">
                  <c:v>0.1106</c:v>
                </c:pt>
                <c:pt idx="4">
                  <c:v>0.1106</c:v>
                </c:pt>
                <c:pt idx="5">
                  <c:v>0.11169999999999999</c:v>
                </c:pt>
                <c:pt idx="6">
                  <c:v>0.1116</c:v>
                </c:pt>
                <c:pt idx="7">
                  <c:v>0.11269999999999999</c:v>
                </c:pt>
                <c:pt idx="8">
                  <c:v>0.1113</c:v>
                </c:pt>
                <c:pt idx="9">
                  <c:v>0.1128</c:v>
                </c:pt>
                <c:pt idx="10">
                  <c:v>0.1134</c:v>
                </c:pt>
                <c:pt idx="11">
                  <c:v>0.11509999999999999</c:v>
                </c:pt>
                <c:pt idx="12">
                  <c:v>0.1167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6.8000000000000005E-2</c:v>
                </c:pt>
                <c:pt idx="1">
                  <c:v>6.6100000000000006E-2</c:v>
                </c:pt>
                <c:pt idx="2">
                  <c:v>6.2199999999999998E-2</c:v>
                </c:pt>
                <c:pt idx="3">
                  <c:v>6.25E-2</c:v>
                </c:pt>
                <c:pt idx="4">
                  <c:v>6.1699999999999998E-2</c:v>
                </c:pt>
                <c:pt idx="5">
                  <c:v>5.96E-2</c:v>
                </c:pt>
                <c:pt idx="6">
                  <c:v>5.9200000000000003E-2</c:v>
                </c:pt>
                <c:pt idx="7">
                  <c:v>5.8700000000000002E-2</c:v>
                </c:pt>
                <c:pt idx="8">
                  <c:v>5.6500000000000002E-2</c:v>
                </c:pt>
                <c:pt idx="9">
                  <c:v>5.4800000000000001E-2</c:v>
                </c:pt>
                <c:pt idx="10">
                  <c:v>5.45E-2</c:v>
                </c:pt>
                <c:pt idx="11">
                  <c:v>5.4600000000000003E-2</c:v>
                </c:pt>
                <c:pt idx="12">
                  <c:v>5.4800000000000001E-2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7.0499999999999993E-2</c:v>
                </c:pt>
                <c:pt idx="1">
                  <c:v>6.8099999999999994E-2</c:v>
                </c:pt>
                <c:pt idx="2">
                  <c:v>6.4399999999999999E-2</c:v>
                </c:pt>
                <c:pt idx="3">
                  <c:v>6.3E-2</c:v>
                </c:pt>
                <c:pt idx="4">
                  <c:v>6.25E-2</c:v>
                </c:pt>
                <c:pt idx="5">
                  <c:v>6.3299999999999995E-2</c:v>
                </c:pt>
                <c:pt idx="6">
                  <c:v>6.3100000000000003E-2</c:v>
                </c:pt>
                <c:pt idx="7">
                  <c:v>6.3700000000000007E-2</c:v>
                </c:pt>
                <c:pt idx="8">
                  <c:v>6.2399999999999997E-2</c:v>
                </c:pt>
                <c:pt idx="9">
                  <c:v>6.2799999999999995E-2</c:v>
                </c:pt>
                <c:pt idx="10">
                  <c:v>6.25E-2</c:v>
                </c:pt>
                <c:pt idx="11">
                  <c:v>6.1899999999999997E-2</c:v>
                </c:pt>
                <c:pt idx="12">
                  <c:v>6.3700000000000007E-2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77408"/>
        <c:axId val="442071232"/>
      </c:lineChart>
      <c:catAx>
        <c:axId val="381777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071232"/>
        <c:crosses val="autoZero"/>
        <c:auto val="1"/>
        <c:lblAlgn val="ctr"/>
        <c:lblOffset val="100"/>
        <c:noMultiLvlLbl val="0"/>
      </c:catAx>
      <c:valAx>
        <c:axId val="442071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77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0.76580000000000004</c:v>
                </c:pt>
                <c:pt idx="1">
                  <c:v>0.76160000000000005</c:v>
                </c:pt>
                <c:pt idx="2">
                  <c:v>0.77879999999999994</c:v>
                </c:pt>
                <c:pt idx="3">
                  <c:v>0.78149999999999997</c:v>
                </c:pt>
                <c:pt idx="4">
                  <c:v>0.78259999999999996</c:v>
                </c:pt>
                <c:pt idx="5">
                  <c:v>0.78459999999999996</c:v>
                </c:pt>
                <c:pt idx="6">
                  <c:v>0.78210000000000002</c:v>
                </c:pt>
                <c:pt idx="7">
                  <c:v>0.7803000000000001</c:v>
                </c:pt>
                <c:pt idx="8">
                  <c:v>0.78249999999999997</c:v>
                </c:pt>
                <c:pt idx="9">
                  <c:v>0.78449999999999986</c:v>
                </c:pt>
                <c:pt idx="10">
                  <c:v>0.78310000000000002</c:v>
                </c:pt>
                <c:pt idx="11">
                  <c:v>0.78270000000000006</c:v>
                </c:pt>
                <c:pt idx="12">
                  <c:v>0.77870000000000017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0.86890000000000001</c:v>
                </c:pt>
                <c:pt idx="1">
                  <c:v>0.87439999999999996</c:v>
                </c:pt>
                <c:pt idx="2">
                  <c:v>0.87650000000000006</c:v>
                </c:pt>
                <c:pt idx="3">
                  <c:v>0.87809999999999999</c:v>
                </c:pt>
                <c:pt idx="4">
                  <c:v>0.87839999999999996</c:v>
                </c:pt>
                <c:pt idx="5">
                  <c:v>0.87739999999999996</c:v>
                </c:pt>
                <c:pt idx="6">
                  <c:v>0.87729999999999997</c:v>
                </c:pt>
                <c:pt idx="7">
                  <c:v>0.87560000000000004</c:v>
                </c:pt>
                <c:pt idx="8">
                  <c:v>0.87670000000000015</c:v>
                </c:pt>
                <c:pt idx="9">
                  <c:v>0.87540000000000007</c:v>
                </c:pt>
                <c:pt idx="10">
                  <c:v>0.87429999999999986</c:v>
                </c:pt>
                <c:pt idx="11">
                  <c:v>0.87260000000000004</c:v>
                </c:pt>
                <c:pt idx="12">
                  <c:v>0.87009999999999998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0.91720000000000002</c:v>
                </c:pt>
                <c:pt idx="1">
                  <c:v>0.90810000000000002</c:v>
                </c:pt>
                <c:pt idx="2">
                  <c:v>0.92370000000000008</c:v>
                </c:pt>
                <c:pt idx="3">
                  <c:v>0.92490000000000017</c:v>
                </c:pt>
                <c:pt idx="4">
                  <c:v>0.92580000000000018</c:v>
                </c:pt>
                <c:pt idx="5">
                  <c:v>0.92910000000000015</c:v>
                </c:pt>
                <c:pt idx="6">
                  <c:v>0.92620000000000002</c:v>
                </c:pt>
                <c:pt idx="7">
                  <c:v>0.92649999999999999</c:v>
                </c:pt>
                <c:pt idx="8">
                  <c:v>0.92849999999999999</c:v>
                </c:pt>
                <c:pt idx="9">
                  <c:v>0.93270000000000008</c:v>
                </c:pt>
                <c:pt idx="10">
                  <c:v>0.93220000000000014</c:v>
                </c:pt>
                <c:pt idx="11">
                  <c:v>0.93180000000000007</c:v>
                </c:pt>
                <c:pt idx="12">
                  <c:v>0.92980000000000018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0.92090000000000016</c:v>
                </c:pt>
                <c:pt idx="1">
                  <c:v>0.92340000000000022</c:v>
                </c:pt>
                <c:pt idx="2">
                  <c:v>0.92740000000000011</c:v>
                </c:pt>
                <c:pt idx="3">
                  <c:v>0.92930000000000001</c:v>
                </c:pt>
                <c:pt idx="4">
                  <c:v>0.92980000000000007</c:v>
                </c:pt>
                <c:pt idx="5">
                  <c:v>0.92860000000000009</c:v>
                </c:pt>
                <c:pt idx="6">
                  <c:v>0.92849999999999999</c:v>
                </c:pt>
                <c:pt idx="7">
                  <c:v>0.92730000000000012</c:v>
                </c:pt>
                <c:pt idx="8">
                  <c:v>0.9284</c:v>
                </c:pt>
                <c:pt idx="9">
                  <c:v>0.92800000000000005</c:v>
                </c:pt>
                <c:pt idx="10">
                  <c:v>0.92759999999999987</c:v>
                </c:pt>
                <c:pt idx="11">
                  <c:v>0.92820000000000003</c:v>
                </c:pt>
                <c:pt idx="12">
                  <c:v>0.92639999999999989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88160"/>
        <c:axId val="442294848"/>
      </c:lineChart>
      <c:catAx>
        <c:axId val="381788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294848"/>
        <c:crosses val="autoZero"/>
        <c:auto val="1"/>
        <c:lblAlgn val="ctr"/>
        <c:lblOffset val="100"/>
        <c:noMultiLvlLbl val="0"/>
      </c:catAx>
      <c:valAx>
        <c:axId val="442294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88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123.92</c:v>
                </c:pt>
                <c:pt idx="1">
                  <c:v>132.38</c:v>
                </c:pt>
                <c:pt idx="2">
                  <c:v>138.27000000000001</c:v>
                </c:pt>
                <c:pt idx="3">
                  <c:v>135.76</c:v>
                </c:pt>
                <c:pt idx="4">
                  <c:v>143.78</c:v>
                </c:pt>
                <c:pt idx="5">
                  <c:v>150.6</c:v>
                </c:pt>
                <c:pt idx="6">
                  <c:v>149.13</c:v>
                </c:pt>
                <c:pt idx="7">
                  <c:v>141.16</c:v>
                </c:pt>
                <c:pt idx="8">
                  <c:v>146.78</c:v>
                </c:pt>
                <c:pt idx="9">
                  <c:v>131.66999999999999</c:v>
                </c:pt>
                <c:pt idx="10">
                  <c:v>134.18</c:v>
                </c:pt>
                <c:pt idx="11">
                  <c:v>127.79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135.6</c:v>
                </c:pt>
                <c:pt idx="1">
                  <c:v>141.33000000000001</c:v>
                </c:pt>
                <c:pt idx="2">
                  <c:v>145.41999999999999</c:v>
                </c:pt>
                <c:pt idx="3">
                  <c:v>86.38</c:v>
                </c:pt>
                <c:pt idx="4">
                  <c:v>97.62</c:v>
                </c:pt>
                <c:pt idx="5">
                  <c:v>103.24</c:v>
                </c:pt>
                <c:pt idx="6">
                  <c:v>129.05000000000001</c:v>
                </c:pt>
                <c:pt idx="7">
                  <c:v>135</c:v>
                </c:pt>
                <c:pt idx="8">
                  <c:v>135.21</c:v>
                </c:pt>
                <c:pt idx="9">
                  <c:v>134.22999999999999</c:v>
                </c:pt>
                <c:pt idx="10">
                  <c:v>76.34</c:v>
                </c:pt>
                <c:pt idx="11">
                  <c:v>100.62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122.06</c:v>
                </c:pt>
                <c:pt idx="1">
                  <c:v>134.72</c:v>
                </c:pt>
                <c:pt idx="2">
                  <c:v>153.44</c:v>
                </c:pt>
                <c:pt idx="3">
                  <c:v>147.16</c:v>
                </c:pt>
                <c:pt idx="4">
                  <c:v>145.75</c:v>
                </c:pt>
                <c:pt idx="5">
                  <c:v>151.41999999999999</c:v>
                </c:pt>
                <c:pt idx="6">
                  <c:v>135.91999999999999</c:v>
                </c:pt>
                <c:pt idx="7">
                  <c:v>132.91999999999999</c:v>
                </c:pt>
                <c:pt idx="8">
                  <c:v>131.56</c:v>
                </c:pt>
                <c:pt idx="9">
                  <c:v>125.99</c:v>
                </c:pt>
                <c:pt idx="10">
                  <c:v>118.52</c:v>
                </c:pt>
                <c:pt idx="11">
                  <c:v>109.08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107.22</c:v>
                </c:pt>
                <c:pt idx="1">
                  <c:v>103.24</c:v>
                </c:pt>
                <c:pt idx="2">
                  <c:v>122.66</c:v>
                </c:pt>
                <c:pt idx="3">
                  <c:v>127.25</c:v>
                </c:pt>
                <c:pt idx="4">
                  <c:v>130.74</c:v>
                </c:pt>
                <c:pt idx="5">
                  <c:v>148.69</c:v>
                </c:pt>
                <c:pt idx="6">
                  <c:v>117.86</c:v>
                </c:pt>
                <c:pt idx="7">
                  <c:v>134.61000000000001</c:v>
                </c:pt>
                <c:pt idx="8">
                  <c:v>118.35</c:v>
                </c:pt>
                <c:pt idx="9">
                  <c:v>127.96</c:v>
                </c:pt>
                <c:pt idx="10">
                  <c:v>106.73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89184"/>
        <c:axId val="442297152"/>
      </c:lineChart>
      <c:catAx>
        <c:axId val="3817891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297152"/>
        <c:crosses val="autoZero"/>
        <c:auto val="1"/>
        <c:lblAlgn val="ctr"/>
        <c:lblOffset val="100"/>
        <c:noMultiLvlLbl val="0"/>
      </c:catAx>
      <c:valAx>
        <c:axId val="442297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89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64.77</c:v>
                </c:pt>
                <c:pt idx="1">
                  <c:v>71.37</c:v>
                </c:pt>
                <c:pt idx="2">
                  <c:v>75.63</c:v>
                </c:pt>
                <c:pt idx="3">
                  <c:v>70.44</c:v>
                </c:pt>
                <c:pt idx="4">
                  <c:v>71.59</c:v>
                </c:pt>
                <c:pt idx="5">
                  <c:v>72.08</c:v>
                </c:pt>
                <c:pt idx="6">
                  <c:v>76.72</c:v>
                </c:pt>
                <c:pt idx="7">
                  <c:v>73.23</c:v>
                </c:pt>
                <c:pt idx="8">
                  <c:v>75.900000000000006</c:v>
                </c:pt>
                <c:pt idx="9">
                  <c:v>61.11</c:v>
                </c:pt>
                <c:pt idx="10">
                  <c:v>69.739999999999995</c:v>
                </c:pt>
                <c:pt idx="11">
                  <c:v>67.989999999999995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74.760000000000005</c:v>
                </c:pt>
                <c:pt idx="1">
                  <c:v>73.61</c:v>
                </c:pt>
                <c:pt idx="2">
                  <c:v>63.19</c:v>
                </c:pt>
                <c:pt idx="3">
                  <c:v>42.94</c:v>
                </c:pt>
                <c:pt idx="4">
                  <c:v>49.44</c:v>
                </c:pt>
                <c:pt idx="5">
                  <c:v>49.49</c:v>
                </c:pt>
                <c:pt idx="6">
                  <c:v>64.33</c:v>
                </c:pt>
                <c:pt idx="7">
                  <c:v>62.04</c:v>
                </c:pt>
                <c:pt idx="8">
                  <c:v>67.77</c:v>
                </c:pt>
                <c:pt idx="9">
                  <c:v>70.28</c:v>
                </c:pt>
                <c:pt idx="10">
                  <c:v>37.1</c:v>
                </c:pt>
                <c:pt idx="11">
                  <c:v>47.36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60.62</c:v>
                </c:pt>
                <c:pt idx="1">
                  <c:v>64.28</c:v>
                </c:pt>
                <c:pt idx="2">
                  <c:v>74.099999999999994</c:v>
                </c:pt>
                <c:pt idx="3">
                  <c:v>71.37</c:v>
                </c:pt>
                <c:pt idx="4">
                  <c:v>63.02</c:v>
                </c:pt>
                <c:pt idx="5">
                  <c:v>73.5</c:v>
                </c:pt>
                <c:pt idx="6">
                  <c:v>64.39</c:v>
                </c:pt>
                <c:pt idx="7">
                  <c:v>55.93</c:v>
                </c:pt>
                <c:pt idx="8">
                  <c:v>57.89</c:v>
                </c:pt>
                <c:pt idx="9">
                  <c:v>55.71</c:v>
                </c:pt>
                <c:pt idx="10">
                  <c:v>54.24</c:v>
                </c:pt>
                <c:pt idx="11">
                  <c:v>50.42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50.86</c:v>
                </c:pt>
                <c:pt idx="1">
                  <c:v>52.98</c:v>
                </c:pt>
                <c:pt idx="2">
                  <c:v>51.24</c:v>
                </c:pt>
                <c:pt idx="3">
                  <c:v>56.31</c:v>
                </c:pt>
                <c:pt idx="4">
                  <c:v>49.27</c:v>
                </c:pt>
                <c:pt idx="5">
                  <c:v>64.17</c:v>
                </c:pt>
                <c:pt idx="6">
                  <c:v>53.64</c:v>
                </c:pt>
                <c:pt idx="7">
                  <c:v>62.1</c:v>
                </c:pt>
                <c:pt idx="8">
                  <c:v>55.22</c:v>
                </c:pt>
                <c:pt idx="9">
                  <c:v>60.08</c:v>
                </c:pt>
                <c:pt idx="10">
                  <c:v>47.14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79456"/>
        <c:axId val="442299456"/>
      </c:lineChart>
      <c:catAx>
        <c:axId val="3817794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299456"/>
        <c:crosses val="autoZero"/>
        <c:auto val="1"/>
        <c:lblAlgn val="ctr"/>
        <c:lblOffset val="100"/>
        <c:noMultiLvlLbl val="0"/>
      </c:catAx>
      <c:valAx>
        <c:axId val="44229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79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21.88</c:v>
                </c:pt>
                <c:pt idx="1">
                  <c:v>24.72</c:v>
                </c:pt>
                <c:pt idx="2">
                  <c:v>26.3</c:v>
                </c:pt>
                <c:pt idx="3">
                  <c:v>31.65</c:v>
                </c:pt>
                <c:pt idx="4">
                  <c:v>33.72</c:v>
                </c:pt>
                <c:pt idx="5">
                  <c:v>36.07</c:v>
                </c:pt>
                <c:pt idx="6">
                  <c:v>36.340000000000003</c:v>
                </c:pt>
                <c:pt idx="7">
                  <c:v>35.409999999999997</c:v>
                </c:pt>
                <c:pt idx="8">
                  <c:v>33.89</c:v>
                </c:pt>
                <c:pt idx="9">
                  <c:v>32.74</c:v>
                </c:pt>
                <c:pt idx="10">
                  <c:v>25.59</c:v>
                </c:pt>
                <c:pt idx="11">
                  <c:v>25.15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25.1</c:v>
                </c:pt>
                <c:pt idx="1">
                  <c:v>26.68</c:v>
                </c:pt>
                <c:pt idx="2">
                  <c:v>33.78</c:v>
                </c:pt>
                <c:pt idx="3">
                  <c:v>21.23</c:v>
                </c:pt>
                <c:pt idx="4">
                  <c:v>24.72</c:v>
                </c:pt>
                <c:pt idx="5">
                  <c:v>25.1</c:v>
                </c:pt>
                <c:pt idx="6">
                  <c:v>28.32</c:v>
                </c:pt>
                <c:pt idx="7">
                  <c:v>27.61</c:v>
                </c:pt>
                <c:pt idx="8">
                  <c:v>27.23</c:v>
                </c:pt>
                <c:pt idx="9">
                  <c:v>26.74</c:v>
                </c:pt>
                <c:pt idx="10">
                  <c:v>14.35</c:v>
                </c:pt>
                <c:pt idx="11">
                  <c:v>20.079999999999998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25.32</c:v>
                </c:pt>
                <c:pt idx="1">
                  <c:v>24.28</c:v>
                </c:pt>
                <c:pt idx="2">
                  <c:v>31.21</c:v>
                </c:pt>
                <c:pt idx="3">
                  <c:v>30.72</c:v>
                </c:pt>
                <c:pt idx="4">
                  <c:v>34.65</c:v>
                </c:pt>
                <c:pt idx="5">
                  <c:v>31.87</c:v>
                </c:pt>
                <c:pt idx="6">
                  <c:v>30.5</c:v>
                </c:pt>
                <c:pt idx="7">
                  <c:v>29.36</c:v>
                </c:pt>
                <c:pt idx="8">
                  <c:v>29.57</c:v>
                </c:pt>
                <c:pt idx="9">
                  <c:v>27.06</c:v>
                </c:pt>
                <c:pt idx="10">
                  <c:v>24.01</c:v>
                </c:pt>
                <c:pt idx="11">
                  <c:v>22.75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21.72</c:v>
                </c:pt>
                <c:pt idx="1">
                  <c:v>18.829999999999998</c:v>
                </c:pt>
                <c:pt idx="2">
                  <c:v>28.92</c:v>
                </c:pt>
                <c:pt idx="3">
                  <c:v>28.37</c:v>
                </c:pt>
                <c:pt idx="4">
                  <c:v>33.07</c:v>
                </c:pt>
                <c:pt idx="5">
                  <c:v>36.07</c:v>
                </c:pt>
                <c:pt idx="6">
                  <c:v>25.92</c:v>
                </c:pt>
                <c:pt idx="7">
                  <c:v>28.76</c:v>
                </c:pt>
                <c:pt idx="8">
                  <c:v>25.43</c:v>
                </c:pt>
                <c:pt idx="9">
                  <c:v>26.3</c:v>
                </c:pt>
                <c:pt idx="10">
                  <c:v>23.52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74272"/>
        <c:axId val="442301760"/>
      </c:lineChart>
      <c:catAx>
        <c:axId val="3875742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2301760"/>
        <c:crosses val="autoZero"/>
        <c:auto val="1"/>
        <c:lblAlgn val="ctr"/>
        <c:lblOffset val="100"/>
        <c:noMultiLvlLbl val="0"/>
      </c:catAx>
      <c:valAx>
        <c:axId val="442301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74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2.46</c:v>
                </c:pt>
                <c:pt idx="1">
                  <c:v>3.98</c:v>
                </c:pt>
                <c:pt idx="2">
                  <c:v>4.09</c:v>
                </c:pt>
                <c:pt idx="3">
                  <c:v>3.93</c:v>
                </c:pt>
                <c:pt idx="4">
                  <c:v>4.6399999999999997</c:v>
                </c:pt>
                <c:pt idx="5">
                  <c:v>5.46</c:v>
                </c:pt>
                <c:pt idx="6">
                  <c:v>4.47</c:v>
                </c:pt>
                <c:pt idx="7">
                  <c:v>3.66</c:v>
                </c:pt>
                <c:pt idx="8">
                  <c:v>4.8600000000000003</c:v>
                </c:pt>
                <c:pt idx="9">
                  <c:v>5.51</c:v>
                </c:pt>
                <c:pt idx="10">
                  <c:v>4.3099999999999996</c:v>
                </c:pt>
                <c:pt idx="11">
                  <c:v>3.71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4.97</c:v>
                </c:pt>
                <c:pt idx="1">
                  <c:v>5.46</c:v>
                </c:pt>
                <c:pt idx="2">
                  <c:v>6.22</c:v>
                </c:pt>
                <c:pt idx="3">
                  <c:v>2.95</c:v>
                </c:pt>
                <c:pt idx="4">
                  <c:v>3.27</c:v>
                </c:pt>
                <c:pt idx="5">
                  <c:v>3.44</c:v>
                </c:pt>
                <c:pt idx="6">
                  <c:v>4.09</c:v>
                </c:pt>
                <c:pt idx="7">
                  <c:v>5.95</c:v>
                </c:pt>
                <c:pt idx="8">
                  <c:v>6.11</c:v>
                </c:pt>
                <c:pt idx="9">
                  <c:v>4.75</c:v>
                </c:pt>
                <c:pt idx="10">
                  <c:v>3.6</c:v>
                </c:pt>
                <c:pt idx="11">
                  <c:v>3.49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5.18</c:v>
                </c:pt>
                <c:pt idx="1">
                  <c:v>5.29</c:v>
                </c:pt>
                <c:pt idx="2">
                  <c:v>5.29</c:v>
                </c:pt>
                <c:pt idx="3">
                  <c:v>6.77</c:v>
                </c:pt>
                <c:pt idx="4">
                  <c:v>6.38</c:v>
                </c:pt>
                <c:pt idx="5">
                  <c:v>7.26</c:v>
                </c:pt>
                <c:pt idx="6">
                  <c:v>5.29</c:v>
                </c:pt>
                <c:pt idx="7">
                  <c:v>6.28</c:v>
                </c:pt>
                <c:pt idx="8">
                  <c:v>5.35</c:v>
                </c:pt>
                <c:pt idx="9">
                  <c:v>6.44</c:v>
                </c:pt>
                <c:pt idx="10">
                  <c:v>5.73</c:v>
                </c:pt>
                <c:pt idx="11">
                  <c:v>5.24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4.2</c:v>
                </c:pt>
                <c:pt idx="1">
                  <c:v>4.8600000000000003</c:v>
                </c:pt>
                <c:pt idx="2">
                  <c:v>7.86</c:v>
                </c:pt>
                <c:pt idx="3">
                  <c:v>6.88</c:v>
                </c:pt>
                <c:pt idx="4">
                  <c:v>7.97</c:v>
                </c:pt>
                <c:pt idx="5">
                  <c:v>7.53</c:v>
                </c:pt>
                <c:pt idx="6">
                  <c:v>5.51</c:v>
                </c:pt>
                <c:pt idx="7">
                  <c:v>6.77</c:v>
                </c:pt>
                <c:pt idx="8">
                  <c:v>5.62</c:v>
                </c:pt>
                <c:pt idx="9">
                  <c:v>6.06</c:v>
                </c:pt>
                <c:pt idx="10">
                  <c:v>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43040"/>
        <c:axId val="445466304"/>
      </c:lineChart>
      <c:catAx>
        <c:axId val="3875430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5466304"/>
        <c:crosses val="autoZero"/>
        <c:auto val="1"/>
        <c:lblAlgn val="ctr"/>
        <c:lblOffset val="100"/>
        <c:noMultiLvlLbl val="0"/>
      </c:catAx>
      <c:valAx>
        <c:axId val="445466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43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0.22</c:v>
                </c:pt>
                <c:pt idx="1">
                  <c:v>0.49</c:v>
                </c:pt>
                <c:pt idx="2">
                  <c:v>0.44</c:v>
                </c:pt>
                <c:pt idx="3">
                  <c:v>0.27</c:v>
                </c:pt>
                <c:pt idx="4">
                  <c:v>0.38</c:v>
                </c:pt>
                <c:pt idx="5">
                  <c:v>0.49</c:v>
                </c:pt>
                <c:pt idx="6">
                  <c:v>0.65</c:v>
                </c:pt>
                <c:pt idx="7">
                  <c:v>0.55000000000000004</c:v>
                </c:pt>
                <c:pt idx="8">
                  <c:v>0.6</c:v>
                </c:pt>
                <c:pt idx="9">
                  <c:v>0.65</c:v>
                </c:pt>
                <c:pt idx="10">
                  <c:v>0.44</c:v>
                </c:pt>
                <c:pt idx="11">
                  <c:v>0.11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0.05</c:v>
                </c:pt>
                <c:pt idx="1">
                  <c:v>0.22</c:v>
                </c:pt>
                <c:pt idx="2">
                  <c:v>0.55000000000000004</c:v>
                </c:pt>
                <c:pt idx="3">
                  <c:v>0.05</c:v>
                </c:pt>
                <c:pt idx="4">
                  <c:v>0</c:v>
                </c:pt>
                <c:pt idx="5">
                  <c:v>0.11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0.27</c:v>
                </c:pt>
                <c:pt idx="1">
                  <c:v>0.05</c:v>
                </c:pt>
                <c:pt idx="2">
                  <c:v>0.05</c:v>
                </c:pt>
                <c:pt idx="3">
                  <c:v>0</c:v>
                </c:pt>
                <c:pt idx="4">
                  <c:v>0.05</c:v>
                </c:pt>
                <c:pt idx="5">
                  <c:v>0.05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0.05</c:v>
                </c:pt>
                <c:pt idx="1">
                  <c:v>0</c:v>
                </c:pt>
                <c:pt idx="2">
                  <c:v>0.05</c:v>
                </c:pt>
                <c:pt idx="3">
                  <c:v>0.05</c:v>
                </c:pt>
                <c:pt idx="4">
                  <c:v>0</c:v>
                </c:pt>
                <c:pt idx="5">
                  <c:v>0.11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>
                  <c:v>0.11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44064"/>
        <c:axId val="445468608"/>
      </c:lineChart>
      <c:catAx>
        <c:axId val="38754406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5468608"/>
        <c:crosses val="autoZero"/>
        <c:auto val="1"/>
        <c:lblAlgn val="ctr"/>
        <c:lblOffset val="100"/>
        <c:noMultiLvlLbl val="0"/>
      </c:catAx>
      <c:valAx>
        <c:axId val="445468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44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0.17992321015466978</c:v>
                </c:pt>
                <c:pt idx="1">
                  <c:v>0.38276831026004382</c:v>
                </c:pt>
                <c:pt idx="2">
                  <c:v>0.2175288365652088</c:v>
                </c:pt>
                <c:pt idx="3">
                  <c:v>8.5877854890608785E-2</c:v>
                </c:pt>
                <c:pt idx="4">
                  <c:v>8.2680296662346733E-2</c:v>
                </c:pt>
                <c:pt idx="5">
                  <c:v>5.0082966946453011E-3</c:v>
                </c:pt>
                <c:pt idx="6">
                  <c:v>4.6213194772476776E-2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7258496"/>
        <c:axId val="387652352"/>
      </c:barChart>
      <c:catAx>
        <c:axId val="257258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652352"/>
        <c:crosses val="autoZero"/>
        <c:auto val="1"/>
        <c:lblAlgn val="ctr"/>
        <c:lblOffset val="100"/>
        <c:noMultiLvlLbl val="0"/>
      </c:catAx>
      <c:valAx>
        <c:axId val="38765235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25849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15.5</c:v>
                </c:pt>
                <c:pt idx="1">
                  <c:v>17.02</c:v>
                </c:pt>
                <c:pt idx="2">
                  <c:v>14.08</c:v>
                </c:pt>
                <c:pt idx="3">
                  <c:v>16.04</c:v>
                </c:pt>
                <c:pt idx="4">
                  <c:v>15.88</c:v>
                </c:pt>
                <c:pt idx="5">
                  <c:v>17.239999999999998</c:v>
                </c:pt>
                <c:pt idx="6">
                  <c:v>17.899999999999999</c:v>
                </c:pt>
                <c:pt idx="7">
                  <c:v>14.95</c:v>
                </c:pt>
                <c:pt idx="8">
                  <c:v>19.100000000000001</c:v>
                </c:pt>
                <c:pt idx="9">
                  <c:v>20.079999999999998</c:v>
                </c:pt>
                <c:pt idx="10">
                  <c:v>20.350000000000001</c:v>
                </c:pt>
                <c:pt idx="11">
                  <c:v>18.88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14.19</c:v>
                </c:pt>
                <c:pt idx="1">
                  <c:v>17.3</c:v>
                </c:pt>
                <c:pt idx="2">
                  <c:v>15.99</c:v>
                </c:pt>
                <c:pt idx="3">
                  <c:v>9.39</c:v>
                </c:pt>
                <c:pt idx="4">
                  <c:v>8.84</c:v>
                </c:pt>
                <c:pt idx="5">
                  <c:v>12.28</c:v>
                </c:pt>
                <c:pt idx="6">
                  <c:v>16.809999999999999</c:v>
                </c:pt>
                <c:pt idx="7">
                  <c:v>18.829999999999998</c:v>
                </c:pt>
                <c:pt idx="8">
                  <c:v>16.32</c:v>
                </c:pt>
                <c:pt idx="9">
                  <c:v>15.11</c:v>
                </c:pt>
                <c:pt idx="10">
                  <c:v>13.53</c:v>
                </c:pt>
                <c:pt idx="11">
                  <c:v>12.6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16.04</c:v>
                </c:pt>
                <c:pt idx="1">
                  <c:v>20.68</c:v>
                </c:pt>
                <c:pt idx="2">
                  <c:v>19.64</c:v>
                </c:pt>
                <c:pt idx="3">
                  <c:v>20.079999999999998</c:v>
                </c:pt>
                <c:pt idx="4">
                  <c:v>23.03</c:v>
                </c:pt>
                <c:pt idx="5">
                  <c:v>18.61</c:v>
                </c:pt>
                <c:pt idx="6">
                  <c:v>18.989999999999998</c:v>
                </c:pt>
                <c:pt idx="7">
                  <c:v>21.55</c:v>
                </c:pt>
                <c:pt idx="8">
                  <c:v>17.84</c:v>
                </c:pt>
                <c:pt idx="9">
                  <c:v>19.100000000000001</c:v>
                </c:pt>
                <c:pt idx="10">
                  <c:v>16.920000000000002</c:v>
                </c:pt>
                <c:pt idx="11">
                  <c:v>19.59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17.02</c:v>
                </c:pt>
                <c:pt idx="1">
                  <c:v>12.55</c:v>
                </c:pt>
                <c:pt idx="2">
                  <c:v>20.41</c:v>
                </c:pt>
                <c:pt idx="3">
                  <c:v>20.3</c:v>
                </c:pt>
                <c:pt idx="4">
                  <c:v>22.54</c:v>
                </c:pt>
                <c:pt idx="5">
                  <c:v>20.84</c:v>
                </c:pt>
                <c:pt idx="6">
                  <c:v>19.48</c:v>
                </c:pt>
                <c:pt idx="7">
                  <c:v>20.190000000000001</c:v>
                </c:pt>
                <c:pt idx="8">
                  <c:v>17.41</c:v>
                </c:pt>
                <c:pt idx="9">
                  <c:v>19.43</c:v>
                </c:pt>
                <c:pt idx="10">
                  <c:v>17.3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45088"/>
        <c:axId val="445470912"/>
      </c:lineChart>
      <c:catAx>
        <c:axId val="3875450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5470912"/>
        <c:crosses val="autoZero"/>
        <c:auto val="1"/>
        <c:lblAlgn val="ctr"/>
        <c:lblOffset val="100"/>
        <c:noMultiLvlLbl val="0"/>
      </c:catAx>
      <c:valAx>
        <c:axId val="445470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45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0.87</c:v>
                </c:pt>
                <c:pt idx="1">
                  <c:v>0.98</c:v>
                </c:pt>
                <c:pt idx="2">
                  <c:v>1.2</c:v>
                </c:pt>
                <c:pt idx="3">
                  <c:v>0.76</c:v>
                </c:pt>
                <c:pt idx="4">
                  <c:v>1.26</c:v>
                </c:pt>
                <c:pt idx="5">
                  <c:v>1.75</c:v>
                </c:pt>
                <c:pt idx="6">
                  <c:v>1.96</c:v>
                </c:pt>
                <c:pt idx="7">
                  <c:v>2.2400000000000002</c:v>
                </c:pt>
                <c:pt idx="8">
                  <c:v>2.4</c:v>
                </c:pt>
                <c:pt idx="9">
                  <c:v>0.82</c:v>
                </c:pt>
                <c:pt idx="10">
                  <c:v>1.58</c:v>
                </c:pt>
                <c:pt idx="11">
                  <c:v>1.42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3</c:v>
                </c:pt>
                <c:pt idx="1">
                  <c:v>1.31</c:v>
                </c:pt>
                <c:pt idx="2">
                  <c:v>3</c:v>
                </c:pt>
                <c:pt idx="3">
                  <c:v>0.98</c:v>
                </c:pt>
                <c:pt idx="4">
                  <c:v>1.2</c:v>
                </c:pt>
                <c:pt idx="5">
                  <c:v>1.36</c:v>
                </c:pt>
                <c:pt idx="6">
                  <c:v>1.1499999999999999</c:v>
                </c:pt>
                <c:pt idx="7">
                  <c:v>3.77</c:v>
                </c:pt>
                <c:pt idx="8">
                  <c:v>1.31</c:v>
                </c:pt>
                <c:pt idx="9">
                  <c:v>1.26</c:v>
                </c:pt>
                <c:pt idx="10">
                  <c:v>0.55000000000000004</c:v>
                </c:pt>
                <c:pt idx="11">
                  <c:v>0.44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0.65</c:v>
                </c:pt>
                <c:pt idx="1">
                  <c:v>0.44</c:v>
                </c:pt>
                <c:pt idx="2">
                  <c:v>0.65</c:v>
                </c:pt>
                <c:pt idx="3">
                  <c:v>0.87</c:v>
                </c:pt>
                <c:pt idx="4">
                  <c:v>1.1499999999999999</c:v>
                </c:pt>
                <c:pt idx="5">
                  <c:v>2.1800000000000002</c:v>
                </c:pt>
                <c:pt idx="6">
                  <c:v>0.65</c:v>
                </c:pt>
                <c:pt idx="7">
                  <c:v>1.0900000000000001</c:v>
                </c:pt>
                <c:pt idx="8">
                  <c:v>0.55000000000000004</c:v>
                </c:pt>
                <c:pt idx="9">
                  <c:v>0.76</c:v>
                </c:pt>
                <c:pt idx="10">
                  <c:v>0.55000000000000004</c:v>
                </c:pt>
                <c:pt idx="11">
                  <c:v>0.38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0.44</c:v>
                </c:pt>
                <c:pt idx="1">
                  <c:v>0.27</c:v>
                </c:pt>
                <c:pt idx="2">
                  <c:v>0.65</c:v>
                </c:pt>
                <c:pt idx="3">
                  <c:v>0.65</c:v>
                </c:pt>
                <c:pt idx="4">
                  <c:v>0.71</c:v>
                </c:pt>
                <c:pt idx="5">
                  <c:v>1.26</c:v>
                </c:pt>
                <c:pt idx="6">
                  <c:v>0.49</c:v>
                </c:pt>
                <c:pt idx="7">
                  <c:v>0.55000000000000004</c:v>
                </c:pt>
                <c:pt idx="8">
                  <c:v>0.98</c:v>
                </c:pt>
                <c:pt idx="9">
                  <c:v>1.26</c:v>
                </c:pt>
                <c:pt idx="10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71712"/>
        <c:axId val="445743680"/>
      </c:lineChart>
      <c:catAx>
        <c:axId val="3875717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5743680"/>
        <c:crosses val="autoZero"/>
        <c:auto val="1"/>
        <c:lblAlgn val="ctr"/>
        <c:lblOffset val="100"/>
        <c:noMultiLvlLbl val="0"/>
      </c:catAx>
      <c:valAx>
        <c:axId val="44574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71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18.22</c:v>
                </c:pt>
                <c:pt idx="1">
                  <c:v>13.81</c:v>
                </c:pt>
                <c:pt idx="2">
                  <c:v>16.53</c:v>
                </c:pt>
                <c:pt idx="3">
                  <c:v>12.66</c:v>
                </c:pt>
                <c:pt idx="4">
                  <c:v>16.32</c:v>
                </c:pt>
                <c:pt idx="5">
                  <c:v>17.52</c:v>
                </c:pt>
                <c:pt idx="6">
                  <c:v>11.08</c:v>
                </c:pt>
                <c:pt idx="7">
                  <c:v>11.13</c:v>
                </c:pt>
                <c:pt idx="8">
                  <c:v>10.039999999999999</c:v>
                </c:pt>
                <c:pt idx="9">
                  <c:v>10.75</c:v>
                </c:pt>
                <c:pt idx="10">
                  <c:v>12.17</c:v>
                </c:pt>
                <c:pt idx="11">
                  <c:v>10.53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13.53</c:v>
                </c:pt>
                <c:pt idx="1">
                  <c:v>16.75</c:v>
                </c:pt>
                <c:pt idx="2">
                  <c:v>22.7</c:v>
                </c:pt>
                <c:pt idx="3">
                  <c:v>8.84</c:v>
                </c:pt>
                <c:pt idx="4">
                  <c:v>10.15</c:v>
                </c:pt>
                <c:pt idx="5">
                  <c:v>11.46</c:v>
                </c:pt>
                <c:pt idx="6">
                  <c:v>14.35</c:v>
                </c:pt>
                <c:pt idx="7">
                  <c:v>16.809999999999999</c:v>
                </c:pt>
                <c:pt idx="8">
                  <c:v>16.48</c:v>
                </c:pt>
                <c:pt idx="9">
                  <c:v>16.04</c:v>
                </c:pt>
                <c:pt idx="10">
                  <c:v>7.2</c:v>
                </c:pt>
                <c:pt idx="11">
                  <c:v>16.64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13.97</c:v>
                </c:pt>
                <c:pt idx="1">
                  <c:v>19.7</c:v>
                </c:pt>
                <c:pt idx="2">
                  <c:v>22.48</c:v>
                </c:pt>
                <c:pt idx="3">
                  <c:v>17.350000000000001</c:v>
                </c:pt>
                <c:pt idx="4">
                  <c:v>17.46</c:v>
                </c:pt>
                <c:pt idx="5">
                  <c:v>17.95</c:v>
                </c:pt>
                <c:pt idx="6">
                  <c:v>16.100000000000001</c:v>
                </c:pt>
                <c:pt idx="7">
                  <c:v>18.72</c:v>
                </c:pt>
                <c:pt idx="8">
                  <c:v>20.350000000000001</c:v>
                </c:pt>
                <c:pt idx="9">
                  <c:v>16.920000000000002</c:v>
                </c:pt>
                <c:pt idx="10">
                  <c:v>17.079999999999998</c:v>
                </c:pt>
                <c:pt idx="11">
                  <c:v>10.64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12.93</c:v>
                </c:pt>
                <c:pt idx="1">
                  <c:v>13.75</c:v>
                </c:pt>
                <c:pt idx="2">
                  <c:v>13.53</c:v>
                </c:pt>
                <c:pt idx="3">
                  <c:v>14.68</c:v>
                </c:pt>
                <c:pt idx="4">
                  <c:v>17.190000000000001</c:v>
                </c:pt>
                <c:pt idx="5">
                  <c:v>18.72</c:v>
                </c:pt>
                <c:pt idx="6">
                  <c:v>12.82</c:v>
                </c:pt>
                <c:pt idx="7">
                  <c:v>16.260000000000002</c:v>
                </c:pt>
                <c:pt idx="8">
                  <c:v>13.64</c:v>
                </c:pt>
                <c:pt idx="9">
                  <c:v>14.73</c:v>
                </c:pt>
                <c:pt idx="10">
                  <c:v>12.88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572736"/>
        <c:axId val="445745984"/>
      </c:lineChart>
      <c:catAx>
        <c:axId val="3875727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5745984"/>
        <c:crosses val="autoZero"/>
        <c:auto val="1"/>
        <c:lblAlgn val="ctr"/>
        <c:lblOffset val="100"/>
        <c:noMultiLvlLbl val="0"/>
      </c:catAx>
      <c:valAx>
        <c:axId val="445745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572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2.6273999999999999E-2</c:v>
                </c:pt>
                <c:pt idx="1">
                  <c:v>2.9759000000000001E-2</c:v>
                </c:pt>
                <c:pt idx="2">
                  <c:v>7.7186000000000005E-2</c:v>
                </c:pt>
                <c:pt idx="3">
                  <c:v>8.9419999999999999E-2</c:v>
                </c:pt>
                <c:pt idx="4">
                  <c:v>0.263353</c:v>
                </c:pt>
                <c:pt idx="5">
                  <c:v>0.39494299999999999</c:v>
                </c:pt>
                <c:pt idx="6">
                  <c:v>0.11906499999999998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8.7749590901866445E-2</c:v>
                </c:pt>
                <c:pt idx="1">
                  <c:v>7.9304969693532706E-2</c:v>
                </c:pt>
                <c:pt idx="2">
                  <c:v>0.12924889358822156</c:v>
                </c:pt>
                <c:pt idx="3">
                  <c:v>2.9002128877291453E-2</c:v>
                </c:pt>
                <c:pt idx="4">
                  <c:v>0.29091970036033465</c:v>
                </c:pt>
                <c:pt idx="5">
                  <c:v>0.38377471657875317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7921408"/>
        <c:axId val="445748864"/>
      </c:barChart>
      <c:catAx>
        <c:axId val="38792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5748864"/>
        <c:crosses val="autoZero"/>
        <c:auto val="1"/>
        <c:lblAlgn val="ctr"/>
        <c:lblOffset val="100"/>
        <c:noMultiLvlLbl val="0"/>
      </c:catAx>
      <c:valAx>
        <c:axId val="44574886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92140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0.90324038122132011</c:v>
                </c:pt>
                <c:pt idx="1">
                  <c:v>0.76676113156169634</c:v>
                </c:pt>
                <c:pt idx="2">
                  <c:v>0.55067117139831578</c:v>
                </c:pt>
                <c:pt idx="3">
                  <c:v>0.54843225253391159</c:v>
                </c:pt>
                <c:pt idx="4">
                  <c:v>0.11729514396651707</c:v>
                </c:pt>
                <c:pt idx="5">
                  <c:v>0.25744137965811104</c:v>
                </c:pt>
                <c:pt idx="6">
                  <c:v>0.63708940547627457</c:v>
                </c:pt>
                <c:pt idx="7">
                  <c:v>0.91984468761030713</c:v>
                </c:pt>
                <c:pt idx="8">
                  <c:v>0.34142907568957692</c:v>
                </c:pt>
                <c:pt idx="9">
                  <c:v>0.27720034289748374</c:v>
                </c:pt>
                <c:pt idx="10">
                  <c:v>0.87253088598658668</c:v>
                </c:pt>
                <c:pt idx="11">
                  <c:v>0.43275477787302707</c:v>
                </c:pt>
                <c:pt idx="12">
                  <c:v>0.44763047753517221</c:v>
                </c:pt>
                <c:pt idx="13">
                  <c:v>0.14706671373102717</c:v>
                </c:pt>
                <c:pt idx="14">
                  <c:v>0.10999546165095053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3176960"/>
        <c:axId val="445750592"/>
      </c:barChart>
      <c:catAx>
        <c:axId val="44317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5750592"/>
        <c:crosses val="autoZero"/>
        <c:auto val="1"/>
        <c:lblAlgn val="ctr"/>
        <c:lblOffset val="100"/>
        <c:noMultiLvlLbl val="0"/>
      </c:catAx>
      <c:valAx>
        <c:axId val="44575059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17696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0.25025525516569763</c:v>
                </c:pt>
                <c:pt idx="1">
                  <c:v>1.2250621260979496E-2</c:v>
                </c:pt>
                <c:pt idx="2">
                  <c:v>0.40300547707366696</c:v>
                </c:pt>
                <c:pt idx="3">
                  <c:v>0.10408446221274643</c:v>
                </c:pt>
                <c:pt idx="4">
                  <c:v>4.54931670781295E-3</c:v>
                </c:pt>
                <c:pt idx="5">
                  <c:v>0.21699644242348987</c:v>
                </c:pt>
                <c:pt idx="6">
                  <c:v>8.8584251556066938E-3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188736"/>
        <c:axId val="446178432"/>
      </c:barChart>
      <c:catAx>
        <c:axId val="44318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6178432"/>
        <c:crosses val="autoZero"/>
        <c:auto val="0"/>
        <c:lblAlgn val="ctr"/>
        <c:lblOffset val="100"/>
        <c:noMultiLvlLbl val="0"/>
      </c:catAx>
      <c:valAx>
        <c:axId val="44617843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188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1349378</c:v>
                </c:pt>
                <c:pt idx="1">
                  <c:v>1448661</c:v>
                </c:pt>
                <c:pt idx="2">
                  <c:v>1632934</c:v>
                </c:pt>
                <c:pt idx="3">
                  <c:v>1832650</c:v>
                </c:pt>
                <c:pt idx="4">
                  <c:v>1844233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664415</c:v>
                </c:pt>
                <c:pt idx="1">
                  <c:v>705758</c:v>
                </c:pt>
                <c:pt idx="2">
                  <c:v>804033</c:v>
                </c:pt>
                <c:pt idx="3">
                  <c:v>907069</c:v>
                </c:pt>
                <c:pt idx="4">
                  <c:v>905284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684963</c:v>
                </c:pt>
                <c:pt idx="1">
                  <c:v>742903</c:v>
                </c:pt>
                <c:pt idx="2">
                  <c:v>828901</c:v>
                </c:pt>
                <c:pt idx="3">
                  <c:v>925581</c:v>
                </c:pt>
                <c:pt idx="4">
                  <c:v>938949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22432"/>
        <c:axId val="446180736"/>
      </c:lineChart>
      <c:catAx>
        <c:axId val="38792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6180736"/>
        <c:crosses val="autoZero"/>
        <c:auto val="1"/>
        <c:lblAlgn val="ctr"/>
        <c:lblOffset val="100"/>
        <c:noMultiLvlLbl val="0"/>
      </c:catAx>
      <c:valAx>
        <c:axId val="446180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92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187504</c:v>
                </c:pt>
                <c:pt idx="1">
                  <c:v>141187</c:v>
                </c:pt>
                <c:pt idx="2">
                  <c:v>339462</c:v>
                </c:pt>
                <c:pt idx="3">
                  <c:v>45939</c:v>
                </c:pt>
                <c:pt idx="4">
                  <c:v>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182098</c:v>
                </c:pt>
                <c:pt idx="1">
                  <c:v>156325</c:v>
                </c:pt>
                <c:pt idx="2">
                  <c:v>12877</c:v>
                </c:pt>
                <c:pt idx="3">
                  <c:v>26493</c:v>
                </c:pt>
                <c:pt idx="4">
                  <c:v>56215</c:v>
                </c:pt>
                <c:pt idx="5">
                  <c:v>26999</c:v>
                </c:pt>
                <c:pt idx="6">
                  <c:v>211929</c:v>
                </c:pt>
                <c:pt idx="7">
                  <c:v>14314</c:v>
                </c:pt>
                <c:pt idx="8">
                  <c:v>14531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0.10363311200695598</c:v>
                </c:pt>
                <c:pt idx="1">
                  <c:v>0.69015665757647615</c:v>
                </c:pt>
                <c:pt idx="2">
                  <c:v>7.4627252786340997E-2</c:v>
                </c:pt>
                <c:pt idx="3">
                  <c:v>0.13158297763022686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182617</c:v>
                </c:pt>
                <c:pt idx="1">
                  <c:v>161137</c:v>
                </c:pt>
                <c:pt idx="2">
                  <c:v>11985</c:v>
                </c:pt>
                <c:pt idx="3">
                  <c:v>31710</c:v>
                </c:pt>
                <c:pt idx="4">
                  <c:v>49649</c:v>
                </c:pt>
                <c:pt idx="5">
                  <c:v>19537</c:v>
                </c:pt>
                <c:pt idx="6">
                  <c:v>211670</c:v>
                </c:pt>
                <c:pt idx="7">
                  <c:v>14233</c:v>
                </c:pt>
                <c:pt idx="8">
                  <c:v>17853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100858</c:v>
                </c:pt>
                <c:pt idx="1">
                  <c:v>131565</c:v>
                </c:pt>
                <c:pt idx="2">
                  <c:v>11632</c:v>
                </c:pt>
                <c:pt idx="3">
                  <c:v>30231</c:v>
                </c:pt>
                <c:pt idx="4">
                  <c:v>15759</c:v>
                </c:pt>
                <c:pt idx="5">
                  <c:v>28685</c:v>
                </c:pt>
                <c:pt idx="6">
                  <c:v>186033</c:v>
                </c:pt>
                <c:pt idx="7">
                  <c:v>9487</c:v>
                </c:pt>
                <c:pt idx="8">
                  <c:v>21070</c:v>
                </c:pt>
                <c:pt idx="9">
                  <c:v>8252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213404</c:v>
                </c:pt>
                <c:pt idx="1">
                  <c:v>92479</c:v>
                </c:pt>
                <c:pt idx="2">
                  <c:v>120925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1395</c:v>
                </c:pt>
                <c:pt idx="1">
                  <c:v>537</c:v>
                </c:pt>
                <c:pt idx="2">
                  <c:v>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52640"/>
        <c:axId val="446662336"/>
      </c:barChart>
      <c:catAx>
        <c:axId val="38795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662336"/>
        <c:crosses val="autoZero"/>
        <c:auto val="1"/>
        <c:lblAlgn val="ctr"/>
        <c:lblOffset val="100"/>
        <c:noMultiLvlLbl val="0"/>
      </c:catAx>
      <c:valAx>
        <c:axId val="446662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952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6683</c:v>
                </c:pt>
                <c:pt idx="1">
                  <c:v>3846</c:v>
                </c:pt>
                <c:pt idx="2">
                  <c:v>2837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6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954176"/>
        <c:axId val="446664064"/>
      </c:barChart>
      <c:catAx>
        <c:axId val="38795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664064"/>
        <c:crosses val="autoZero"/>
        <c:auto val="1"/>
        <c:lblAlgn val="ctr"/>
        <c:lblOffset val="100"/>
        <c:noMultiLvlLbl val="0"/>
      </c:catAx>
      <c:valAx>
        <c:axId val="44666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954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308.92</c:v>
                </c:pt>
                <c:pt idx="1">
                  <c:v>322.5</c:v>
                </c:pt>
                <c:pt idx="2">
                  <c:v>326.47000000000003</c:v>
                </c:pt>
                <c:pt idx="3">
                  <c:v>339.88</c:v>
                </c:pt>
                <c:pt idx="4">
                  <c:v>378.09</c:v>
                </c:pt>
                <c:pt idx="5">
                  <c:v>299.75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31264"/>
        <c:axId val="446665792"/>
      </c:barChart>
      <c:catAx>
        <c:axId val="44353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665792"/>
        <c:crosses val="autoZero"/>
        <c:auto val="1"/>
        <c:lblAlgn val="ctr"/>
        <c:lblOffset val="100"/>
        <c:noMultiLvlLbl val="0"/>
      </c:catAx>
      <c:valAx>
        <c:axId val="44666579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5312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254.48</c:v>
                </c:pt>
                <c:pt idx="1">
                  <c:v>314.94</c:v>
                </c:pt>
                <c:pt idx="2">
                  <c:v>328.87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34848"/>
        <c:axId val="446667520"/>
      </c:barChart>
      <c:catAx>
        <c:axId val="4435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6667520"/>
        <c:crosses val="autoZero"/>
        <c:auto val="1"/>
        <c:lblAlgn val="ctr"/>
        <c:lblOffset val="100"/>
        <c:noMultiLvlLbl val="0"/>
      </c:catAx>
      <c:valAx>
        <c:axId val="44666752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534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0.15270003090705281</c:v>
                </c:pt>
                <c:pt idx="1">
                  <c:v>4.8899939569792272E-2</c:v>
                </c:pt>
                <c:pt idx="2">
                  <c:v>9.0699929421207776E-2</c:v>
                </c:pt>
                <c:pt idx="3">
                  <c:v>4.780001752937324E-2</c:v>
                </c:pt>
                <c:pt idx="4">
                  <c:v>2.1900091798559822E-2</c:v>
                </c:pt>
                <c:pt idx="5">
                  <c:v>0.11310006965619364</c:v>
                </c:pt>
                <c:pt idx="6">
                  <c:v>9.3299996770904933E-2</c:v>
                </c:pt>
                <c:pt idx="7">
                  <c:v>4.8400075653084483E-2</c:v>
                </c:pt>
                <c:pt idx="8">
                  <c:v>8.0600058123711252E-2</c:v>
                </c:pt>
                <c:pt idx="9">
                  <c:v>4.7900027216658439E-2</c:v>
                </c:pt>
                <c:pt idx="10">
                  <c:v>1.5500025371461258E-2</c:v>
                </c:pt>
                <c:pt idx="11">
                  <c:v>0.23919992250171832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500544"/>
        <c:axId val="441353920"/>
      </c:barChart>
      <c:catAx>
        <c:axId val="387500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1353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3539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8750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1423700</c:v>
                </c:pt>
                <c:pt idx="1">
                  <c:v>1421722</c:v>
                </c:pt>
                <c:pt idx="2">
                  <c:v>1409392</c:v>
                </c:pt>
                <c:pt idx="3">
                  <c:v>1412640</c:v>
                </c:pt>
                <c:pt idx="4">
                  <c:v>1408201</c:v>
                </c:pt>
                <c:pt idx="5">
                  <c:v>1397058</c:v>
                </c:pt>
                <c:pt idx="6">
                  <c:v>1368246</c:v>
                </c:pt>
                <c:pt idx="7">
                  <c:v>1377584</c:v>
                </c:pt>
                <c:pt idx="8">
                  <c:v>1375455</c:v>
                </c:pt>
                <c:pt idx="9">
                  <c:v>1341796</c:v>
                </c:pt>
                <c:pt idx="10">
                  <c:v>1346183</c:v>
                </c:pt>
                <c:pt idx="11">
                  <c:v>1344570</c:v>
                </c:pt>
                <c:pt idx="12">
                  <c:v>1351610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371030</c:v>
                </c:pt>
                <c:pt idx="1">
                  <c:v>369816</c:v>
                </c:pt>
                <c:pt idx="2">
                  <c:v>366690</c:v>
                </c:pt>
                <c:pt idx="3">
                  <c:v>366090</c:v>
                </c:pt>
                <c:pt idx="4">
                  <c:v>364351</c:v>
                </c:pt>
                <c:pt idx="5">
                  <c:v>366081</c:v>
                </c:pt>
                <c:pt idx="6">
                  <c:v>365913</c:v>
                </c:pt>
                <c:pt idx="7">
                  <c:v>369549</c:v>
                </c:pt>
                <c:pt idx="8">
                  <c:v>368312</c:v>
                </c:pt>
                <c:pt idx="9">
                  <c:v>371685</c:v>
                </c:pt>
                <c:pt idx="10">
                  <c:v>369299</c:v>
                </c:pt>
                <c:pt idx="11">
                  <c:v>371145</c:v>
                </c:pt>
                <c:pt idx="12">
                  <c:v>373014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1000112</c:v>
                </c:pt>
                <c:pt idx="1">
                  <c:v>996585</c:v>
                </c:pt>
                <c:pt idx="2">
                  <c:v>992272</c:v>
                </c:pt>
                <c:pt idx="3">
                  <c:v>996340</c:v>
                </c:pt>
                <c:pt idx="4">
                  <c:v>994988</c:v>
                </c:pt>
                <c:pt idx="5">
                  <c:v>986827</c:v>
                </c:pt>
                <c:pt idx="6">
                  <c:v>964356</c:v>
                </c:pt>
                <c:pt idx="7">
                  <c:v>970550</c:v>
                </c:pt>
                <c:pt idx="8">
                  <c:v>966565</c:v>
                </c:pt>
                <c:pt idx="9">
                  <c:v>925449</c:v>
                </c:pt>
                <c:pt idx="10">
                  <c:v>931536</c:v>
                </c:pt>
                <c:pt idx="11">
                  <c:v>931226</c:v>
                </c:pt>
                <c:pt idx="12">
                  <c:v>936852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393084</c:v>
                </c:pt>
                <c:pt idx="1">
                  <c:v>394183</c:v>
                </c:pt>
                <c:pt idx="2">
                  <c:v>376578</c:v>
                </c:pt>
                <c:pt idx="3">
                  <c:v>377179</c:v>
                </c:pt>
                <c:pt idx="4">
                  <c:v>376581</c:v>
                </c:pt>
                <c:pt idx="5">
                  <c:v>383006</c:v>
                </c:pt>
                <c:pt idx="6">
                  <c:v>384770</c:v>
                </c:pt>
                <c:pt idx="7">
                  <c:v>390382</c:v>
                </c:pt>
                <c:pt idx="8">
                  <c:v>390150</c:v>
                </c:pt>
                <c:pt idx="9">
                  <c:v>392118</c:v>
                </c:pt>
                <c:pt idx="10">
                  <c:v>394006</c:v>
                </c:pt>
                <c:pt idx="11">
                  <c:v>394690</c:v>
                </c:pt>
                <c:pt idx="12">
                  <c:v>400621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286272"/>
        <c:axId val="441356224"/>
      </c:lineChart>
      <c:catAx>
        <c:axId val="375286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1356224"/>
        <c:crosses val="autoZero"/>
        <c:auto val="1"/>
        <c:lblAlgn val="ctr"/>
        <c:lblOffset val="100"/>
        <c:noMultiLvlLbl val="0"/>
      </c:catAx>
      <c:valAx>
        <c:axId val="441356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75286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2639844</c:v>
                </c:pt>
                <c:pt idx="1">
                  <c:v>2638456</c:v>
                </c:pt>
                <c:pt idx="2">
                  <c:v>2603305</c:v>
                </c:pt>
                <c:pt idx="3">
                  <c:v>2631675</c:v>
                </c:pt>
                <c:pt idx="4">
                  <c:v>2641320</c:v>
                </c:pt>
                <c:pt idx="5">
                  <c:v>2664209</c:v>
                </c:pt>
                <c:pt idx="6">
                  <c:v>2704424</c:v>
                </c:pt>
                <c:pt idx="7">
                  <c:v>2748997</c:v>
                </c:pt>
                <c:pt idx="8">
                  <c:v>2743934</c:v>
                </c:pt>
                <c:pt idx="9">
                  <c:v>2700570</c:v>
                </c:pt>
                <c:pt idx="10">
                  <c:v>2683065</c:v>
                </c:pt>
                <c:pt idx="11">
                  <c:v>2695969</c:v>
                </c:pt>
                <c:pt idx="12">
                  <c:v>2704724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801839</c:v>
                </c:pt>
                <c:pt idx="1">
                  <c:v>800919</c:v>
                </c:pt>
                <c:pt idx="2">
                  <c:v>807113</c:v>
                </c:pt>
                <c:pt idx="3">
                  <c:v>827450</c:v>
                </c:pt>
                <c:pt idx="4">
                  <c:v>837935</c:v>
                </c:pt>
                <c:pt idx="5">
                  <c:v>851261</c:v>
                </c:pt>
                <c:pt idx="6">
                  <c:v>872764</c:v>
                </c:pt>
                <c:pt idx="7">
                  <c:v>890568</c:v>
                </c:pt>
                <c:pt idx="8">
                  <c:v>892174</c:v>
                </c:pt>
                <c:pt idx="9">
                  <c:v>910868</c:v>
                </c:pt>
                <c:pt idx="10">
                  <c:v>886890</c:v>
                </c:pt>
                <c:pt idx="11">
                  <c:v>894706</c:v>
                </c:pt>
                <c:pt idx="12">
                  <c:v>880343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1197720</c:v>
                </c:pt>
                <c:pt idx="1">
                  <c:v>1193298</c:v>
                </c:pt>
                <c:pt idx="2">
                  <c:v>1186058</c:v>
                </c:pt>
                <c:pt idx="3">
                  <c:v>1191356</c:v>
                </c:pt>
                <c:pt idx="4">
                  <c:v>1190185</c:v>
                </c:pt>
                <c:pt idx="5">
                  <c:v>1187541</c:v>
                </c:pt>
                <c:pt idx="6">
                  <c:v>1201337</c:v>
                </c:pt>
                <c:pt idx="7">
                  <c:v>1216229</c:v>
                </c:pt>
                <c:pt idx="8">
                  <c:v>1208834</c:v>
                </c:pt>
                <c:pt idx="9">
                  <c:v>1143292</c:v>
                </c:pt>
                <c:pt idx="10">
                  <c:v>1153325</c:v>
                </c:pt>
                <c:pt idx="11">
                  <c:v>1156750</c:v>
                </c:pt>
                <c:pt idx="12">
                  <c:v>1168683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530857</c:v>
                </c:pt>
                <c:pt idx="1">
                  <c:v>533687</c:v>
                </c:pt>
                <c:pt idx="2">
                  <c:v>500225</c:v>
                </c:pt>
                <c:pt idx="3">
                  <c:v>502500</c:v>
                </c:pt>
                <c:pt idx="4">
                  <c:v>503427</c:v>
                </c:pt>
                <c:pt idx="5">
                  <c:v>516985</c:v>
                </c:pt>
                <c:pt idx="6">
                  <c:v>521756</c:v>
                </c:pt>
                <c:pt idx="7">
                  <c:v>532799</c:v>
                </c:pt>
                <c:pt idx="8">
                  <c:v>533083</c:v>
                </c:pt>
                <c:pt idx="9">
                  <c:v>535404</c:v>
                </c:pt>
                <c:pt idx="10">
                  <c:v>532862</c:v>
                </c:pt>
                <c:pt idx="11">
                  <c:v>535057</c:v>
                </c:pt>
                <c:pt idx="12">
                  <c:v>546405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21920"/>
        <c:axId val="441358528"/>
      </c:lineChart>
      <c:catAx>
        <c:axId val="387921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1358528"/>
        <c:crosses val="autoZero"/>
        <c:auto val="1"/>
        <c:lblAlgn val="ctr"/>
        <c:lblOffset val="100"/>
        <c:noMultiLvlLbl val="0"/>
      </c:catAx>
      <c:valAx>
        <c:axId val="441358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92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47246149073</c:v>
                </c:pt>
                <c:pt idx="1">
                  <c:v>48909995035</c:v>
                </c:pt>
                <c:pt idx="2">
                  <c:v>48187684019</c:v>
                </c:pt>
                <c:pt idx="3">
                  <c:v>48333997381</c:v>
                </c:pt>
                <c:pt idx="4">
                  <c:v>48370897136</c:v>
                </c:pt>
                <c:pt idx="5">
                  <c:v>48751935442</c:v>
                </c:pt>
                <c:pt idx="6">
                  <c:v>48720395908</c:v>
                </c:pt>
                <c:pt idx="7">
                  <c:v>49574071578</c:v>
                </c:pt>
                <c:pt idx="8">
                  <c:v>49462045560</c:v>
                </c:pt>
                <c:pt idx="9">
                  <c:v>49612414704</c:v>
                </c:pt>
                <c:pt idx="10">
                  <c:v>49578176931</c:v>
                </c:pt>
                <c:pt idx="11">
                  <c:v>50129001186</c:v>
                </c:pt>
                <c:pt idx="12">
                  <c:v>50648809633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12945153691</c:v>
                </c:pt>
                <c:pt idx="1">
                  <c:v>12914649985</c:v>
                </c:pt>
                <c:pt idx="2">
                  <c:v>12862286051</c:v>
                </c:pt>
                <c:pt idx="3">
                  <c:v>12171716440</c:v>
                </c:pt>
                <c:pt idx="4">
                  <c:v>12211877507</c:v>
                </c:pt>
                <c:pt idx="5">
                  <c:v>12424465421</c:v>
                </c:pt>
                <c:pt idx="6">
                  <c:v>12442281265</c:v>
                </c:pt>
                <c:pt idx="7">
                  <c:v>12952610570</c:v>
                </c:pt>
                <c:pt idx="8">
                  <c:v>12827512600</c:v>
                </c:pt>
                <c:pt idx="9">
                  <c:v>12913168673</c:v>
                </c:pt>
                <c:pt idx="10">
                  <c:v>12671225468</c:v>
                </c:pt>
                <c:pt idx="11">
                  <c:v>12737418258</c:v>
                </c:pt>
                <c:pt idx="12">
                  <c:v>12933362341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2287929099</c:v>
                </c:pt>
                <c:pt idx="1">
                  <c:v>2292992321</c:v>
                </c:pt>
                <c:pt idx="2">
                  <c:v>2134698701</c:v>
                </c:pt>
                <c:pt idx="3">
                  <c:v>2274847391</c:v>
                </c:pt>
                <c:pt idx="4">
                  <c:v>2230482540</c:v>
                </c:pt>
                <c:pt idx="5">
                  <c:v>2191378188</c:v>
                </c:pt>
                <c:pt idx="6">
                  <c:v>2221166817</c:v>
                </c:pt>
                <c:pt idx="7">
                  <c:v>2237970536</c:v>
                </c:pt>
                <c:pt idx="8">
                  <c:v>2148300289</c:v>
                </c:pt>
                <c:pt idx="9">
                  <c:v>2117011418</c:v>
                </c:pt>
                <c:pt idx="10">
                  <c:v>2162375969</c:v>
                </c:pt>
                <c:pt idx="11">
                  <c:v>2527256088</c:v>
                </c:pt>
                <c:pt idx="12">
                  <c:v>2783472413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3112472897</c:v>
                </c:pt>
                <c:pt idx="1">
                  <c:v>3321762824</c:v>
                </c:pt>
                <c:pt idx="2">
                  <c:v>3129279304</c:v>
                </c:pt>
                <c:pt idx="3">
                  <c:v>3040717926</c:v>
                </c:pt>
                <c:pt idx="4">
                  <c:v>3021553072</c:v>
                </c:pt>
                <c:pt idx="5">
                  <c:v>3097190319</c:v>
                </c:pt>
                <c:pt idx="6">
                  <c:v>3010713846</c:v>
                </c:pt>
                <c:pt idx="7">
                  <c:v>3183338821</c:v>
                </c:pt>
                <c:pt idx="8">
                  <c:v>3198245341</c:v>
                </c:pt>
                <c:pt idx="9">
                  <c:v>3175687668</c:v>
                </c:pt>
                <c:pt idx="10">
                  <c:v>3226227924</c:v>
                </c:pt>
                <c:pt idx="11">
                  <c:v>3218870293</c:v>
                </c:pt>
                <c:pt idx="12">
                  <c:v>3272073881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919872"/>
        <c:axId val="441778752"/>
      </c:lineChart>
      <c:catAx>
        <c:axId val="387919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1778752"/>
        <c:crosses val="autoZero"/>
        <c:auto val="1"/>
        <c:lblAlgn val="ctr"/>
        <c:lblOffset val="100"/>
        <c:noMultiLvlLbl val="0"/>
      </c:catAx>
      <c:valAx>
        <c:axId val="441778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919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17897</c:v>
                </c:pt>
                <c:pt idx="1">
                  <c:v>18537</c:v>
                </c:pt>
                <c:pt idx="2">
                  <c:v>18510</c:v>
                </c:pt>
                <c:pt idx="3">
                  <c:v>18366</c:v>
                </c:pt>
                <c:pt idx="4">
                  <c:v>18313</c:v>
                </c:pt>
                <c:pt idx="5">
                  <c:v>18299</c:v>
                </c:pt>
                <c:pt idx="6">
                  <c:v>18015</c:v>
                </c:pt>
                <c:pt idx="7">
                  <c:v>18034</c:v>
                </c:pt>
                <c:pt idx="8">
                  <c:v>18026</c:v>
                </c:pt>
                <c:pt idx="9">
                  <c:v>18371</c:v>
                </c:pt>
                <c:pt idx="10">
                  <c:v>18478</c:v>
                </c:pt>
                <c:pt idx="11">
                  <c:v>18594</c:v>
                </c:pt>
                <c:pt idx="12">
                  <c:v>18726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16144</c:v>
                </c:pt>
                <c:pt idx="1">
                  <c:v>16125</c:v>
                </c:pt>
                <c:pt idx="2">
                  <c:v>15936</c:v>
                </c:pt>
                <c:pt idx="3">
                  <c:v>14710</c:v>
                </c:pt>
                <c:pt idx="4">
                  <c:v>14574</c:v>
                </c:pt>
                <c:pt idx="5">
                  <c:v>14595</c:v>
                </c:pt>
                <c:pt idx="6">
                  <c:v>14256</c:v>
                </c:pt>
                <c:pt idx="7">
                  <c:v>14544</c:v>
                </c:pt>
                <c:pt idx="8">
                  <c:v>14378</c:v>
                </c:pt>
                <c:pt idx="9">
                  <c:v>14177</c:v>
                </c:pt>
                <c:pt idx="10">
                  <c:v>14287</c:v>
                </c:pt>
                <c:pt idx="11">
                  <c:v>14236</c:v>
                </c:pt>
                <c:pt idx="12">
                  <c:v>14691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1910</c:v>
                </c:pt>
                <c:pt idx="1">
                  <c:v>1922</c:v>
                </c:pt>
                <c:pt idx="2">
                  <c:v>1800</c:v>
                </c:pt>
                <c:pt idx="3">
                  <c:v>1909</c:v>
                </c:pt>
                <c:pt idx="4">
                  <c:v>1874</c:v>
                </c:pt>
                <c:pt idx="5">
                  <c:v>1845</c:v>
                </c:pt>
                <c:pt idx="6">
                  <c:v>1849</c:v>
                </c:pt>
                <c:pt idx="7">
                  <c:v>1840</c:v>
                </c:pt>
                <c:pt idx="8">
                  <c:v>1777</c:v>
                </c:pt>
                <c:pt idx="9">
                  <c:v>1852</c:v>
                </c:pt>
                <c:pt idx="10">
                  <c:v>1875</c:v>
                </c:pt>
                <c:pt idx="11">
                  <c:v>2185</c:v>
                </c:pt>
                <c:pt idx="12">
                  <c:v>2382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5863</c:v>
                </c:pt>
                <c:pt idx="1">
                  <c:v>6224</c:v>
                </c:pt>
                <c:pt idx="2">
                  <c:v>6256</c:v>
                </c:pt>
                <c:pt idx="3">
                  <c:v>6051</c:v>
                </c:pt>
                <c:pt idx="4">
                  <c:v>6002</c:v>
                </c:pt>
                <c:pt idx="5">
                  <c:v>5991</c:v>
                </c:pt>
                <c:pt idx="6">
                  <c:v>5770</c:v>
                </c:pt>
                <c:pt idx="7">
                  <c:v>5975</c:v>
                </c:pt>
                <c:pt idx="8">
                  <c:v>6000</c:v>
                </c:pt>
                <c:pt idx="9">
                  <c:v>5931</c:v>
                </c:pt>
                <c:pt idx="10">
                  <c:v>6055</c:v>
                </c:pt>
                <c:pt idx="11">
                  <c:v>6016</c:v>
                </c:pt>
                <c:pt idx="12">
                  <c:v>5988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76896"/>
        <c:axId val="441781056"/>
      </c:lineChart>
      <c:catAx>
        <c:axId val="3817768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1781056"/>
        <c:crosses val="autoZero"/>
        <c:auto val="1"/>
        <c:lblAlgn val="ctr"/>
        <c:lblOffset val="100"/>
        <c:noMultiLvlLbl val="0"/>
      </c:catAx>
      <c:valAx>
        <c:axId val="441781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76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1.14E-2</c:v>
                </c:pt>
                <c:pt idx="1">
                  <c:v>2.1499999999999998E-2</c:v>
                </c:pt>
                <c:pt idx="2">
                  <c:v>1.06E-2</c:v>
                </c:pt>
                <c:pt idx="3">
                  <c:v>1.0500000000000001E-2</c:v>
                </c:pt>
                <c:pt idx="4">
                  <c:v>1.0800000000000001E-2</c:v>
                </c:pt>
                <c:pt idx="5">
                  <c:v>0.01</c:v>
                </c:pt>
                <c:pt idx="6">
                  <c:v>1.29E-2</c:v>
                </c:pt>
                <c:pt idx="7">
                  <c:v>1.2999999999999999E-2</c:v>
                </c:pt>
                <c:pt idx="8">
                  <c:v>1.3100000000000001E-2</c:v>
                </c:pt>
                <c:pt idx="9">
                  <c:v>1.0699999999999999E-2</c:v>
                </c:pt>
                <c:pt idx="10">
                  <c:v>1.12E-2</c:v>
                </c:pt>
                <c:pt idx="11">
                  <c:v>1.11E-2</c:v>
                </c:pt>
                <c:pt idx="12">
                  <c:v>1.15E-2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3.3E-3</c:v>
                </c:pt>
                <c:pt idx="1">
                  <c:v>3.3E-3</c:v>
                </c:pt>
                <c:pt idx="2">
                  <c:v>3.2000000000000002E-3</c:v>
                </c:pt>
                <c:pt idx="3">
                  <c:v>3.2000000000000002E-3</c:v>
                </c:pt>
                <c:pt idx="4">
                  <c:v>3.3E-3</c:v>
                </c:pt>
                <c:pt idx="5">
                  <c:v>3.3E-3</c:v>
                </c:pt>
                <c:pt idx="6">
                  <c:v>3.3E-3</c:v>
                </c:pt>
                <c:pt idx="7">
                  <c:v>3.3999999999999998E-3</c:v>
                </c:pt>
                <c:pt idx="8">
                  <c:v>3.3999999999999998E-3</c:v>
                </c:pt>
                <c:pt idx="9">
                  <c:v>3.5000000000000001E-3</c:v>
                </c:pt>
                <c:pt idx="10">
                  <c:v>3.5999999999999999E-3</c:v>
                </c:pt>
                <c:pt idx="11">
                  <c:v>3.5999999999999999E-3</c:v>
                </c:pt>
                <c:pt idx="12">
                  <c:v>3.5999999999999999E-3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7.7999999999999996E-3</c:v>
                </c:pt>
                <c:pt idx="1">
                  <c:v>1.8599999999999998E-2</c:v>
                </c:pt>
                <c:pt idx="2">
                  <c:v>7.1999999999999998E-3</c:v>
                </c:pt>
                <c:pt idx="3">
                  <c:v>7.1999999999999998E-3</c:v>
                </c:pt>
                <c:pt idx="4">
                  <c:v>7.1000000000000004E-3</c:v>
                </c:pt>
                <c:pt idx="5">
                  <c:v>6.4000000000000003E-3</c:v>
                </c:pt>
                <c:pt idx="6">
                  <c:v>9.4999999999999998E-3</c:v>
                </c:pt>
                <c:pt idx="7">
                  <c:v>9.5999999999999992E-3</c:v>
                </c:pt>
                <c:pt idx="8">
                  <c:v>9.5999999999999992E-3</c:v>
                </c:pt>
                <c:pt idx="9">
                  <c:v>6.7999999999999996E-3</c:v>
                </c:pt>
                <c:pt idx="10">
                  <c:v>7.3000000000000001E-3</c:v>
                </c:pt>
                <c:pt idx="11">
                  <c:v>7.6E-3</c:v>
                </c:pt>
                <c:pt idx="12">
                  <c:v>7.9000000000000008E-3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2.3999999999999998E-3</c:v>
                </c:pt>
                <c:pt idx="2">
                  <c:v>2.3E-3</c:v>
                </c:pt>
                <c:pt idx="3">
                  <c:v>2.2000000000000001E-3</c:v>
                </c:pt>
                <c:pt idx="4">
                  <c:v>2.3999999999999998E-3</c:v>
                </c:pt>
                <c:pt idx="5">
                  <c:v>2.5000000000000001E-3</c:v>
                </c:pt>
                <c:pt idx="6">
                  <c:v>2.5999999999999999E-3</c:v>
                </c:pt>
                <c:pt idx="7">
                  <c:v>2.7000000000000001E-3</c:v>
                </c:pt>
                <c:pt idx="8">
                  <c:v>2.8E-3</c:v>
                </c:pt>
                <c:pt idx="9">
                  <c:v>2.8E-3</c:v>
                </c:pt>
                <c:pt idx="10">
                  <c:v>2.8E-3</c:v>
                </c:pt>
                <c:pt idx="11">
                  <c:v>2.8E-3</c:v>
                </c:pt>
                <c:pt idx="12">
                  <c:v>2.8E-3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778944"/>
        <c:axId val="441783360"/>
      </c:lineChart>
      <c:catAx>
        <c:axId val="381778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1783360"/>
        <c:crosses val="autoZero"/>
        <c:auto val="1"/>
        <c:lblAlgn val="ctr"/>
        <c:lblOffset val="100"/>
        <c:noMultiLvlLbl val="0"/>
      </c:catAx>
      <c:valAx>
        <c:axId val="441783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778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ri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0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0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889000</xdr:colOff>
      <xdr:row>15</xdr:row>
      <xdr:rowOff>88900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889000" cy="1079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345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39</v>
      </c>
      <c r="F16" s="115" t="s">
        <v>241</v>
      </c>
      <c r="G16" s="118">
        <v>35214</v>
      </c>
      <c r="H16" s="121">
        <f t="shared" ref="H16:H22" si="0">IF(SUM($B$70:$B$75)&gt;0,G16/SUM($B$70:$B$75,0))</f>
        <v>2.6276300364961053E-2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117597</v>
      </c>
      <c r="H17" s="114">
        <f t="shared" si="0"/>
        <v>8.7749590901866445E-2</v>
      </c>
    </row>
    <row r="18" spans="1:8" ht="15.75" x14ac:dyDescent="0.25">
      <c r="A18" s="68"/>
      <c r="B18" s="69">
        <f>C18+D18</f>
        <v>5890</v>
      </c>
      <c r="C18" s="69">
        <v>61</v>
      </c>
      <c r="D18" s="69">
        <v>5829</v>
      </c>
      <c r="F18" s="26" t="s">
        <v>244</v>
      </c>
      <c r="G18" s="119">
        <v>106280</v>
      </c>
      <c r="H18" s="114">
        <f t="shared" si="0"/>
        <v>7.9304969693532706E-2</v>
      </c>
    </row>
    <row r="19" spans="1:8" x14ac:dyDescent="0.2">
      <c r="A19" s="70"/>
      <c r="F19" s="26" t="s">
        <v>245</v>
      </c>
      <c r="G19" s="119">
        <v>173212</v>
      </c>
      <c r="H19" s="114">
        <f t="shared" si="0"/>
        <v>0.12924889358822156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38867</v>
      </c>
      <c r="H20" s="114">
        <f t="shared" si="0"/>
        <v>2.9002128877291453E-2</v>
      </c>
    </row>
    <row r="21" spans="1:8" ht="15.75" x14ac:dyDescent="0.25">
      <c r="A21" s="14" t="s">
        <v>485</v>
      </c>
      <c r="B21" s="10"/>
      <c r="C21" s="10"/>
      <c r="D21" s="11">
        <v>1844233</v>
      </c>
      <c r="F21" s="26" t="s">
        <v>247</v>
      </c>
      <c r="G21" s="119">
        <v>389874</v>
      </c>
      <c r="H21" s="114">
        <f t="shared" si="0"/>
        <v>0.29091970036033465</v>
      </c>
    </row>
    <row r="22" spans="1:8" ht="15.75" x14ac:dyDescent="0.25">
      <c r="A22" s="14" t="s">
        <v>486</v>
      </c>
      <c r="B22" s="10"/>
      <c r="C22" s="10"/>
      <c r="D22" s="12">
        <v>3.1549999999999998E-3</v>
      </c>
      <c r="F22" s="26" t="s">
        <v>248</v>
      </c>
      <c r="G22" s="119">
        <v>514313</v>
      </c>
      <c r="H22" s="114">
        <f t="shared" si="0"/>
        <v>0.38377471657875317</v>
      </c>
    </row>
    <row r="23" spans="1:8" ht="15.75" x14ac:dyDescent="0.25">
      <c r="A23" s="9" t="s">
        <v>4</v>
      </c>
      <c r="B23" s="10"/>
      <c r="C23" s="10"/>
      <c r="D23" s="11">
        <v>495775</v>
      </c>
      <c r="F23" s="27" t="s">
        <v>249</v>
      </c>
      <c r="G23" s="117"/>
      <c r="H23" s="125">
        <v>9.75</v>
      </c>
    </row>
    <row r="24" spans="1:8" ht="15.75" x14ac:dyDescent="0.25">
      <c r="A24" s="14" t="s">
        <v>5</v>
      </c>
      <c r="B24" s="10"/>
      <c r="C24" s="10"/>
      <c r="D24" s="11">
        <v>495378</v>
      </c>
      <c r="F24" s="27" t="s">
        <v>250</v>
      </c>
      <c r="G24" s="117"/>
      <c r="H24" s="125">
        <v>9.82</v>
      </c>
    </row>
    <row r="25" spans="1:8" ht="15.75" x14ac:dyDescent="0.25">
      <c r="A25" s="9" t="s">
        <v>6</v>
      </c>
      <c r="B25" s="10"/>
      <c r="C25" s="10"/>
      <c r="D25" s="11">
        <v>832341</v>
      </c>
      <c r="F25" s="27" t="s">
        <v>251</v>
      </c>
      <c r="G25" s="117"/>
      <c r="H25" s="125">
        <v>9.67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10805.91</v>
      </c>
      <c r="F28" s="26" t="s">
        <v>252</v>
      </c>
      <c r="G28" s="119">
        <v>1348171</v>
      </c>
      <c r="H28" s="114">
        <f t="shared" ref="H28:H34" si="1">IF($B$58&gt;0,G28/$B$58,0)</f>
        <v>0.73101988740034474</v>
      </c>
    </row>
    <row r="29" spans="1:8" ht="15.75" x14ac:dyDescent="0.25">
      <c r="A29" s="9" t="s">
        <v>10</v>
      </c>
      <c r="B29" s="16"/>
      <c r="C29" s="127">
        <v>7912.43</v>
      </c>
      <c r="F29" s="115" t="s">
        <v>254</v>
      </c>
      <c r="G29" s="118">
        <v>496062</v>
      </c>
      <c r="H29" s="121">
        <f t="shared" si="1"/>
        <v>0.26898011259965526</v>
      </c>
    </row>
    <row r="30" spans="1:8" ht="15.75" x14ac:dyDescent="0.25">
      <c r="A30" s="9" t="s">
        <v>69</v>
      </c>
      <c r="B30" s="16"/>
      <c r="C30" s="127">
        <v>2383.1</v>
      </c>
      <c r="F30" s="26" t="s">
        <v>255</v>
      </c>
      <c r="G30" s="119">
        <v>148259</v>
      </c>
      <c r="H30" s="114">
        <f t="shared" si="1"/>
        <v>8.0390601404486312E-2</v>
      </c>
    </row>
    <row r="31" spans="1:8" ht="15.75" x14ac:dyDescent="0.25">
      <c r="A31" s="9" t="s">
        <v>70</v>
      </c>
      <c r="B31" s="16"/>
      <c r="C31" s="127">
        <v>3088.02</v>
      </c>
      <c r="F31" s="26" t="s">
        <v>256</v>
      </c>
      <c r="G31" s="119">
        <v>179175</v>
      </c>
      <c r="H31" s="114">
        <f t="shared" si="1"/>
        <v>9.7154209907316477E-2</v>
      </c>
    </row>
    <row r="32" spans="1:8" ht="15.75" x14ac:dyDescent="0.25">
      <c r="A32" s="9" t="s">
        <v>11</v>
      </c>
      <c r="B32" s="16"/>
      <c r="C32" s="127">
        <v>3615.28</v>
      </c>
      <c r="F32" s="26" t="s">
        <v>257</v>
      </c>
      <c r="G32" s="119">
        <v>26527</v>
      </c>
      <c r="H32" s="114">
        <f t="shared" si="1"/>
        <v>1.4383757366883685E-2</v>
      </c>
    </row>
    <row r="33" spans="1:8" ht="15.75" x14ac:dyDescent="0.25">
      <c r="A33" s="9" t="s">
        <v>72</v>
      </c>
      <c r="B33" s="16"/>
      <c r="C33" s="127">
        <v>7306.86</v>
      </c>
      <c r="F33" s="26" t="s">
        <v>258</v>
      </c>
      <c r="G33" s="119">
        <v>60207</v>
      </c>
      <c r="H33" s="114">
        <f t="shared" si="1"/>
        <v>3.2646091898366418E-2</v>
      </c>
    </row>
    <row r="34" spans="1:8" ht="15.75" x14ac:dyDescent="0.25">
      <c r="A34" s="9" t="s">
        <v>239</v>
      </c>
      <c r="B34" s="16"/>
      <c r="C34" s="127">
        <v>6444.43</v>
      </c>
      <c r="F34" s="26" t="s">
        <v>259</v>
      </c>
      <c r="G34" s="119">
        <v>81894</v>
      </c>
      <c r="H34" s="114">
        <f t="shared" si="1"/>
        <v>4.4405452022602349E-2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2.6273999999999999E-2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2.9759000000000001E-2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7.7186000000000005E-2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8.9419999999999999E-2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0.263353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0.39494299999999999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0.11906499999999998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17.795767874008298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1349378</v>
      </c>
      <c r="C54" s="22">
        <f>+B54-D54</f>
        <v>664415</v>
      </c>
      <c r="D54" s="22">
        <f>ROUND(B54/(E54+1),0)</f>
        <v>684963</v>
      </c>
      <c r="E54" s="122">
        <v>0.97</v>
      </c>
      <c r="F54" s="20"/>
      <c r="I54" s="1"/>
    </row>
    <row r="55" spans="1:9" x14ac:dyDescent="0.2">
      <c r="A55" s="18">
        <v>2000</v>
      </c>
      <c r="B55" s="19">
        <v>1448661</v>
      </c>
      <c r="C55" s="19">
        <f>+B55-D55</f>
        <v>705758</v>
      </c>
      <c r="D55" s="19">
        <f>ROUND(B55/(E55+1),0)</f>
        <v>742903</v>
      </c>
      <c r="E55" s="123">
        <v>0.95</v>
      </c>
      <c r="F55" s="24">
        <v>7.1250000000000003E-3</v>
      </c>
      <c r="I55" s="1"/>
    </row>
    <row r="56" spans="1:9" x14ac:dyDescent="0.2">
      <c r="A56" s="21">
        <v>2010</v>
      </c>
      <c r="B56" s="22">
        <v>1632934</v>
      </c>
      <c r="C56" s="22">
        <f>+B56-D56</f>
        <v>804033</v>
      </c>
      <c r="D56" s="22">
        <f>ROUND(B56/(E56+1),0)</f>
        <v>828901</v>
      </c>
      <c r="E56" s="122">
        <v>0.97</v>
      </c>
      <c r="F56" s="23">
        <v>1.2045999999999999E-2</v>
      </c>
      <c r="I56" s="1"/>
    </row>
    <row r="57" spans="1:9" x14ac:dyDescent="0.2">
      <c r="A57" s="18">
        <v>2020</v>
      </c>
      <c r="B57" s="19">
        <v>1832650</v>
      </c>
      <c r="C57" s="19">
        <f>+B57-D57</f>
        <v>907069</v>
      </c>
      <c r="D57" s="19">
        <f>ROUND(B57/(E57+1),0)</f>
        <v>925581</v>
      </c>
      <c r="E57" s="123">
        <v>0.98</v>
      </c>
      <c r="F57" s="24">
        <v>1.1605000000000001E-2</v>
      </c>
      <c r="I57" s="1"/>
    </row>
    <row r="58" spans="1:9" ht="15.75" x14ac:dyDescent="0.25">
      <c r="A58" s="90">
        <v>2022</v>
      </c>
      <c r="B58" s="91">
        <f>C58+D58</f>
        <v>1844233</v>
      </c>
      <c r="C58" s="91">
        <v>905284</v>
      </c>
      <c r="D58" s="91">
        <v>938949</v>
      </c>
      <c r="E58" s="124">
        <v>0.96414608248158318</v>
      </c>
      <c r="F58" s="92">
        <v>3.1549999999999998E-3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7.91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54.41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17.18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69.56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197463</v>
      </c>
      <c r="C68" s="34">
        <v>99403</v>
      </c>
      <c r="D68" s="35">
        <v>98060</v>
      </c>
      <c r="I68" s="1"/>
    </row>
    <row r="69" spans="1:9" ht="15.75" x14ac:dyDescent="0.25">
      <c r="A69" s="18" t="s">
        <v>23</v>
      </c>
      <c r="B69" s="11">
        <f t="shared" si="2"/>
        <v>306627</v>
      </c>
      <c r="C69" s="34">
        <v>163703</v>
      </c>
      <c r="D69" s="35">
        <v>142924</v>
      </c>
      <c r="I69" s="1"/>
    </row>
    <row r="70" spans="1:9" ht="15.75" x14ac:dyDescent="0.25">
      <c r="A70" s="18" t="s">
        <v>24</v>
      </c>
      <c r="B70" s="11">
        <f t="shared" si="2"/>
        <v>99966</v>
      </c>
      <c r="C70" s="34">
        <v>51857</v>
      </c>
      <c r="D70" s="35">
        <v>48109</v>
      </c>
      <c r="I70" s="1"/>
    </row>
    <row r="71" spans="1:9" ht="15.75" x14ac:dyDescent="0.25">
      <c r="A71" s="18" t="s">
        <v>25</v>
      </c>
      <c r="B71" s="11">
        <f t="shared" si="2"/>
        <v>219263</v>
      </c>
      <c r="C71" s="34">
        <v>110283</v>
      </c>
      <c r="D71" s="35">
        <v>108980</v>
      </c>
      <c r="I71" s="1"/>
    </row>
    <row r="72" spans="1:9" ht="15.75" x14ac:dyDescent="0.25">
      <c r="A72" s="36" t="s">
        <v>81</v>
      </c>
      <c r="B72" s="11">
        <f t="shared" si="2"/>
        <v>318026</v>
      </c>
      <c r="C72" s="34">
        <v>152170</v>
      </c>
      <c r="D72" s="35">
        <v>165856</v>
      </c>
      <c r="I72" s="1"/>
    </row>
    <row r="73" spans="1:9" ht="15.75" x14ac:dyDescent="0.25">
      <c r="A73" s="36" t="s">
        <v>82</v>
      </c>
      <c r="B73" s="11">
        <f>C73+D73</f>
        <v>251863</v>
      </c>
      <c r="C73" s="34">
        <v>119226</v>
      </c>
      <c r="D73" s="35">
        <v>132637</v>
      </c>
      <c r="I73" s="1"/>
    </row>
    <row r="74" spans="1:9" ht="15.75" x14ac:dyDescent="0.25">
      <c r="A74" s="36" t="s">
        <v>83</v>
      </c>
      <c r="B74" s="11">
        <f>C74+D74</f>
        <v>238959</v>
      </c>
      <c r="C74" s="34">
        <v>111974</v>
      </c>
      <c r="D74" s="35">
        <v>126985</v>
      </c>
      <c r="I74" s="1"/>
    </row>
    <row r="75" spans="1:9" ht="15.75" x14ac:dyDescent="0.25">
      <c r="A75" s="18" t="s">
        <v>26</v>
      </c>
      <c r="B75" s="11">
        <f t="shared" si="2"/>
        <v>212066</v>
      </c>
      <c r="C75" s="34">
        <v>96668</v>
      </c>
      <c r="D75" s="35">
        <v>115398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495775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3.72</v>
      </c>
      <c r="F95" s="130" t="s">
        <v>261</v>
      </c>
      <c r="G95" s="129"/>
      <c r="H95" s="11">
        <v>447804</v>
      </c>
      <c r="I95" s="12">
        <f>IF(AND($C$94&gt;0,$C$94&lt;&gt;"N/D")=TRUE,H95/$C$94,0)</f>
        <v>0.90324038122132011</v>
      </c>
    </row>
    <row r="96" spans="1:9" ht="15.75" x14ac:dyDescent="0.25">
      <c r="F96" s="130" t="s">
        <v>262</v>
      </c>
      <c r="G96" s="129"/>
      <c r="H96" s="11">
        <v>380141</v>
      </c>
      <c r="I96" s="12">
        <f t="shared" ref="I96:I109" si="3">IF(AND($C$94&gt;0,$C$94&lt;&gt;"N/D")=TRUE,H96/$C$94,0)</f>
        <v>0.76676113156169634</v>
      </c>
    </row>
    <row r="97" spans="1:9" ht="15.75" x14ac:dyDescent="0.25">
      <c r="F97" s="128" t="s">
        <v>265</v>
      </c>
      <c r="G97" s="129"/>
      <c r="H97" s="11">
        <v>273009</v>
      </c>
      <c r="I97" s="12">
        <f t="shared" si="3"/>
        <v>0.55067117139831578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271899</v>
      </c>
      <c r="I98" s="12">
        <f t="shared" si="3"/>
        <v>0.54843225253391159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58152</v>
      </c>
      <c r="I99" s="12">
        <f t="shared" si="3"/>
        <v>0.11729514396651707</v>
      </c>
    </row>
    <row r="100" spans="1:9" ht="15.75" x14ac:dyDescent="0.25">
      <c r="A100" s="43" t="s">
        <v>31</v>
      </c>
      <c r="B100" s="11">
        <v>328089</v>
      </c>
      <c r="C100" s="12">
        <f>IF(AND($C$94&gt;0,$C$94&lt;&gt;"N/D")=TRUE,B100/$C$94,0)</f>
        <v>0.66176995612929257</v>
      </c>
      <c r="F100" s="128" t="s">
        <v>268</v>
      </c>
      <c r="G100" s="129"/>
      <c r="H100" s="11">
        <v>127633</v>
      </c>
      <c r="I100" s="12">
        <f t="shared" si="3"/>
        <v>0.25744137965811104</v>
      </c>
    </row>
    <row r="101" spans="1:9" ht="15.75" x14ac:dyDescent="0.25">
      <c r="A101" s="43" t="s">
        <v>32</v>
      </c>
      <c r="B101" s="11">
        <v>71465</v>
      </c>
      <c r="C101" s="12">
        <f>IF(AND($C$94&gt;0,$C$94&lt;&gt;"N/D")=TRUE,B101/$C$94,0)</f>
        <v>0.14414805103121375</v>
      </c>
      <c r="F101" s="128" t="s">
        <v>269</v>
      </c>
      <c r="G101" s="129"/>
      <c r="H101" s="11">
        <v>315853</v>
      </c>
      <c r="I101" s="12">
        <f t="shared" si="3"/>
        <v>0.63708940547627457</v>
      </c>
    </row>
    <row r="102" spans="1:9" ht="15.75" x14ac:dyDescent="0.25">
      <c r="A102" s="43" t="s">
        <v>33</v>
      </c>
      <c r="B102" s="11">
        <v>47565</v>
      </c>
      <c r="C102" s="12">
        <f>IF(AND($C$94&gt;0,$C$94&lt;&gt;"N/D")=TRUE,B102/$C$94,0)</f>
        <v>9.5940698905753616E-2</v>
      </c>
      <c r="F102" s="128" t="s">
        <v>270</v>
      </c>
      <c r="G102" s="129"/>
      <c r="H102" s="11">
        <v>456036</v>
      </c>
      <c r="I102" s="12">
        <f t="shared" si="3"/>
        <v>0.91984468761030713</v>
      </c>
    </row>
    <row r="103" spans="1:9" ht="15.75" x14ac:dyDescent="0.25">
      <c r="A103" s="43" t="s">
        <v>34</v>
      </c>
      <c r="B103" s="11">
        <v>48656</v>
      </c>
      <c r="C103" s="12">
        <f>IF(AND($C$94&gt;0,$C$94&lt;&gt;"N/D")=TRUE,B103/$C$94,0)</f>
        <v>9.8141293933740104E-2</v>
      </c>
      <c r="F103" s="128" t="s">
        <v>271</v>
      </c>
      <c r="G103" s="129"/>
      <c r="H103" s="11">
        <v>169272</v>
      </c>
      <c r="I103" s="12">
        <f t="shared" si="3"/>
        <v>0.34142907568957692</v>
      </c>
    </row>
    <row r="104" spans="1:9" ht="15.75" x14ac:dyDescent="0.25">
      <c r="F104" s="128" t="s">
        <v>272</v>
      </c>
      <c r="G104" s="129"/>
      <c r="H104" s="11">
        <v>137429</v>
      </c>
      <c r="I104" s="12">
        <f t="shared" si="3"/>
        <v>0.27720034289748374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432579</v>
      </c>
      <c r="I105" s="12">
        <f t="shared" si="3"/>
        <v>0.87253088598658668</v>
      </c>
    </row>
    <row r="106" spans="1:9" ht="15.75" x14ac:dyDescent="0.25">
      <c r="A106" s="40" t="s">
        <v>37</v>
      </c>
      <c r="B106" s="10"/>
      <c r="C106" s="16"/>
      <c r="D106" s="11">
        <v>495378</v>
      </c>
      <c r="F106" s="128" t="s">
        <v>264</v>
      </c>
      <c r="G106" s="129"/>
      <c r="H106" s="11">
        <v>214549</v>
      </c>
      <c r="I106" s="12">
        <f t="shared" si="3"/>
        <v>0.43275477787302707</v>
      </c>
    </row>
    <row r="107" spans="1:9" ht="15.75" x14ac:dyDescent="0.25">
      <c r="A107" s="44" t="s">
        <v>38</v>
      </c>
      <c r="B107" s="28"/>
      <c r="C107" s="45"/>
      <c r="D107" s="126">
        <v>54194.75</v>
      </c>
      <c r="F107" s="128" t="s">
        <v>274</v>
      </c>
      <c r="G107" s="129"/>
      <c r="H107" s="11">
        <v>221924</v>
      </c>
      <c r="I107" s="12">
        <f t="shared" si="3"/>
        <v>0.44763047753517221</v>
      </c>
    </row>
    <row r="108" spans="1:9" ht="15.75" x14ac:dyDescent="0.25">
      <c r="A108" s="26" t="s">
        <v>218</v>
      </c>
      <c r="B108" s="10"/>
      <c r="C108" s="16"/>
      <c r="D108" s="127">
        <v>14568.48</v>
      </c>
      <c r="F108" s="128" t="s">
        <v>275</v>
      </c>
      <c r="G108" s="129"/>
      <c r="H108" s="11">
        <v>72912</v>
      </c>
      <c r="I108" s="12">
        <f t="shared" si="3"/>
        <v>0.14706671373102717</v>
      </c>
    </row>
    <row r="109" spans="1:9" ht="15.75" x14ac:dyDescent="0.25">
      <c r="F109" s="128" t="s">
        <v>276</v>
      </c>
      <c r="G109" s="129"/>
      <c r="H109" s="11">
        <v>54533</v>
      </c>
      <c r="I109" s="12">
        <f t="shared" si="3"/>
        <v>0.10999546165095053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89130</v>
      </c>
      <c r="C112" s="12">
        <f>IF(AND($D$106&gt;0,$D$106&lt;&gt;"N/D")=TRUE,B112/$D$106,0)</f>
        <v>0.17992321015466978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189615</v>
      </c>
      <c r="C113" s="12">
        <f t="shared" ref="C113:C118" si="4">IF(AND($D$106&gt;0,$D$106&lt;&gt;"N/D")=TRUE,B113/$D$106,0)</f>
        <v>0.38276831026004382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107759</v>
      </c>
      <c r="C114" s="12">
        <f t="shared" si="4"/>
        <v>0.2175288365652088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42542</v>
      </c>
      <c r="C115" s="12">
        <f t="shared" si="4"/>
        <v>8.5877854890608785E-2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40958</v>
      </c>
      <c r="C116" s="12">
        <f t="shared" si="4"/>
        <v>8.2680296662346733E-2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2481</v>
      </c>
      <c r="C117" s="12">
        <f t="shared" si="4"/>
        <v>5.0082966946453011E-3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22893</v>
      </c>
      <c r="C118" s="12">
        <f t="shared" si="4"/>
        <v>4.6213194772476776E-2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832341</v>
      </c>
      <c r="C135" s="133">
        <f>C136+C137</f>
        <v>1</v>
      </c>
      <c r="G135" s="49" t="s">
        <v>277</v>
      </c>
      <c r="H135" s="131">
        <f>SUM(H136:H138)</f>
        <v>609995</v>
      </c>
      <c r="I135" s="132">
        <f>SUM(I136:I138)</f>
        <v>1</v>
      </c>
    </row>
    <row r="136" spans="1:9" ht="15.75" x14ac:dyDescent="0.25">
      <c r="A136" s="50" t="s">
        <v>75</v>
      </c>
      <c r="B136" s="11">
        <v>809664</v>
      </c>
      <c r="C136" s="24">
        <f>IF(AND($B$135&gt;0,$B$135&lt;&gt;"N/D")=TRUE,B136/$B$135,0)</f>
        <v>0.97275515684076597</v>
      </c>
      <c r="G136" s="50" t="s">
        <v>101</v>
      </c>
      <c r="H136" s="11">
        <v>269432</v>
      </c>
      <c r="I136" s="24">
        <f>IF(H135&gt;0,H136/$H$135,0)</f>
        <v>0.44169542373298143</v>
      </c>
    </row>
    <row r="137" spans="1:9" ht="15.75" x14ac:dyDescent="0.25">
      <c r="A137" s="50" t="s">
        <v>76</v>
      </c>
      <c r="B137" s="11">
        <v>22677</v>
      </c>
      <c r="C137" s="24">
        <f>IF(AND($B$135&gt;0,$B$135&lt;&gt;"N/D")=TRUE,B137/$B$135,0)</f>
        <v>2.7244843159234016E-2</v>
      </c>
      <c r="G137" s="50" t="s">
        <v>278</v>
      </c>
      <c r="H137" s="11">
        <v>202200</v>
      </c>
      <c r="I137" s="24">
        <f>IF(H136&gt;0,H137/$H$135,0)</f>
        <v>0.33147812686989236</v>
      </c>
    </row>
    <row r="138" spans="1:9" ht="15.75" x14ac:dyDescent="0.25">
      <c r="G138" s="50" t="s">
        <v>279</v>
      </c>
      <c r="H138" s="11">
        <v>138363</v>
      </c>
      <c r="I138" s="24">
        <f>IF(H137&gt;0,H138/$H$135,0)</f>
        <v>0.22682644939712621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83908</v>
      </c>
      <c r="C141" s="24">
        <f t="shared" ref="C141:C146" si="6">IF(AND($B$136&gt;0,$B$136&lt;&gt;"N/D")=TRUE,B141/$B$136,0)</f>
        <v>0.10363311200695598</v>
      </c>
      <c r="G141" s="26" t="s">
        <v>281</v>
      </c>
      <c r="H141" s="119">
        <v>461529</v>
      </c>
      <c r="I141" s="114">
        <f t="shared" ref="I141:I148" si="7">IF($B$58&gt;0,H141/$B$58,0)</f>
        <v>0.25025525516569763</v>
      </c>
    </row>
    <row r="142" spans="1:9" ht="15.75" x14ac:dyDescent="0.25">
      <c r="A142" s="43" t="s">
        <v>51</v>
      </c>
      <c r="B142" s="11">
        <v>558795</v>
      </c>
      <c r="C142" s="24">
        <f t="shared" si="6"/>
        <v>0.69015665757647615</v>
      </c>
      <c r="G142" s="116" t="s">
        <v>282</v>
      </c>
      <c r="H142" s="118">
        <f>SUM(H143:H148)</f>
        <v>1382704</v>
      </c>
      <c r="I142" s="121">
        <f t="shared" si="7"/>
        <v>0.74974474483430242</v>
      </c>
    </row>
    <row r="143" spans="1:9" ht="15.75" x14ac:dyDescent="0.25">
      <c r="A143" s="43" t="s">
        <v>52</v>
      </c>
      <c r="B143" s="11">
        <v>60423</v>
      </c>
      <c r="C143" s="24">
        <f t="shared" si="6"/>
        <v>7.4627252786340997E-2</v>
      </c>
      <c r="G143" s="26" t="s">
        <v>288</v>
      </c>
      <c r="H143" s="119">
        <v>22593</v>
      </c>
      <c r="I143" s="114">
        <f t="shared" si="7"/>
        <v>1.2250621260979496E-2</v>
      </c>
    </row>
    <row r="144" spans="1:9" ht="15.75" x14ac:dyDescent="0.25">
      <c r="A144" s="43" t="s">
        <v>53</v>
      </c>
      <c r="B144" s="11">
        <v>106538</v>
      </c>
      <c r="C144" s="24">
        <f t="shared" si="6"/>
        <v>0.13158297763022686</v>
      </c>
      <c r="G144" s="26" t="s">
        <v>283</v>
      </c>
      <c r="H144" s="119">
        <v>743236</v>
      </c>
      <c r="I144" s="114">
        <f t="shared" si="7"/>
        <v>0.40300547707366696</v>
      </c>
    </row>
    <row r="145" spans="1:9" ht="15.75" x14ac:dyDescent="0.25">
      <c r="A145" s="25" t="s">
        <v>14</v>
      </c>
      <c r="B145" s="31">
        <v>495719</v>
      </c>
      <c r="C145" s="32">
        <f t="shared" si="6"/>
        <v>0.61225273693779148</v>
      </c>
      <c r="D145" s="52"/>
      <c r="G145" s="26" t="s">
        <v>284</v>
      </c>
      <c r="H145" s="119">
        <v>191956</v>
      </c>
      <c r="I145" s="114">
        <f t="shared" si="7"/>
        <v>0.10408446221274643</v>
      </c>
    </row>
    <row r="146" spans="1:9" ht="15.75" x14ac:dyDescent="0.25">
      <c r="A146" s="25" t="s">
        <v>15</v>
      </c>
      <c r="B146" s="31">
        <v>313945</v>
      </c>
      <c r="C146" s="32">
        <f t="shared" si="6"/>
        <v>0.38774726306220852</v>
      </c>
      <c r="G146" s="26" t="s">
        <v>285</v>
      </c>
      <c r="H146" s="119">
        <v>8390</v>
      </c>
      <c r="I146" s="114">
        <f t="shared" si="7"/>
        <v>4.54931670781295E-3</v>
      </c>
    </row>
    <row r="147" spans="1:9" x14ac:dyDescent="0.2">
      <c r="G147" s="26" t="s">
        <v>286</v>
      </c>
      <c r="H147" s="119">
        <v>400192</v>
      </c>
      <c r="I147" s="114">
        <f t="shared" si="7"/>
        <v>0.21699644242348987</v>
      </c>
    </row>
    <row r="148" spans="1:9" x14ac:dyDescent="0.2">
      <c r="G148" s="26" t="s">
        <v>287</v>
      </c>
      <c r="H148" s="119">
        <v>16337</v>
      </c>
      <c r="I148" s="114">
        <f t="shared" si="7"/>
        <v>8.8584251556066938E-3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8275.5400000000009</v>
      </c>
      <c r="E162" s="24">
        <f>IF(AND($D$107&gt;0,$D$107&lt;&gt;"N/D")=TRUE,D162/$D$107,0)</f>
        <v>0.15270003090705281</v>
      </c>
    </row>
    <row r="163" spans="1:9" ht="15.75" x14ac:dyDescent="0.2">
      <c r="A163" s="56" t="s">
        <v>55</v>
      </c>
      <c r="B163" s="28"/>
      <c r="C163" s="45"/>
      <c r="D163" s="57">
        <v>2650.12</v>
      </c>
      <c r="E163" s="23">
        <f t="shared" ref="E163:E173" si="8">IF(AND($D$107&gt;0,$D$107&lt;&gt;"N/D")=TRUE,D163/$D$107,0)</f>
        <v>4.8899939569792272E-2</v>
      </c>
    </row>
    <row r="164" spans="1:9" ht="15.75" x14ac:dyDescent="0.2">
      <c r="A164" s="51" t="s">
        <v>56</v>
      </c>
      <c r="B164" s="10"/>
      <c r="C164" s="16"/>
      <c r="D164" s="55">
        <v>4915.46</v>
      </c>
      <c r="E164" s="24">
        <f t="shared" si="8"/>
        <v>9.0699929421207776E-2</v>
      </c>
    </row>
    <row r="165" spans="1:9" ht="15.75" x14ac:dyDescent="0.2">
      <c r="A165" s="56" t="s">
        <v>57</v>
      </c>
      <c r="B165" s="28"/>
      <c r="C165" s="45"/>
      <c r="D165" s="57">
        <v>2590.5100000000002</v>
      </c>
      <c r="E165" s="23">
        <f t="shared" si="8"/>
        <v>4.780001752937324E-2</v>
      </c>
    </row>
    <row r="166" spans="1:9" ht="15.75" x14ac:dyDescent="0.2">
      <c r="A166" s="51" t="s">
        <v>58</v>
      </c>
      <c r="B166" s="10"/>
      <c r="C166" s="16"/>
      <c r="D166" s="55">
        <v>1186.8699999999999</v>
      </c>
      <c r="E166" s="24">
        <f t="shared" si="8"/>
        <v>2.1900091798559822E-2</v>
      </c>
    </row>
    <row r="167" spans="1:9" ht="15.75" x14ac:dyDescent="0.2">
      <c r="A167" s="56" t="s">
        <v>59</v>
      </c>
      <c r="B167" s="28"/>
      <c r="C167" s="45"/>
      <c r="D167" s="57">
        <v>6129.43</v>
      </c>
      <c r="E167" s="23">
        <f t="shared" si="8"/>
        <v>0.11310006965619364</v>
      </c>
    </row>
    <row r="168" spans="1:9" ht="15.75" x14ac:dyDescent="0.2">
      <c r="A168" s="51" t="s">
        <v>63</v>
      </c>
      <c r="B168" s="10"/>
      <c r="C168" s="16"/>
      <c r="D168" s="55">
        <v>5056.37</v>
      </c>
      <c r="E168" s="24">
        <f t="shared" si="8"/>
        <v>9.3299996770904933E-2</v>
      </c>
    </row>
    <row r="169" spans="1:9" ht="15.75" x14ac:dyDescent="0.2">
      <c r="A169" s="56" t="s">
        <v>64</v>
      </c>
      <c r="B169" s="28"/>
      <c r="C169" s="45"/>
      <c r="D169" s="57">
        <v>2623.03</v>
      </c>
      <c r="E169" s="23">
        <f t="shared" si="8"/>
        <v>4.8400075653084483E-2</v>
      </c>
    </row>
    <row r="170" spans="1:9" ht="15.75" x14ac:dyDescent="0.2">
      <c r="A170" s="51" t="s">
        <v>65</v>
      </c>
      <c r="B170" s="10"/>
      <c r="C170" s="16"/>
      <c r="D170" s="55">
        <v>4368.1000000000004</v>
      </c>
      <c r="E170" s="24">
        <f t="shared" si="8"/>
        <v>8.0600058123711252E-2</v>
      </c>
    </row>
    <row r="171" spans="1:9" ht="15.75" x14ac:dyDescent="0.2">
      <c r="A171" s="56" t="s">
        <v>66</v>
      </c>
      <c r="B171" s="28"/>
      <c r="C171" s="45"/>
      <c r="D171" s="57">
        <v>2595.9299999999998</v>
      </c>
      <c r="E171" s="23">
        <f t="shared" si="8"/>
        <v>4.7900027216658439E-2</v>
      </c>
    </row>
    <row r="172" spans="1:9" ht="15.75" x14ac:dyDescent="0.2">
      <c r="A172" s="51" t="s">
        <v>67</v>
      </c>
      <c r="B172" s="10"/>
      <c r="C172" s="16"/>
      <c r="D172" s="55">
        <v>840.02</v>
      </c>
      <c r="E172" s="24">
        <f t="shared" si="8"/>
        <v>1.5500025371461258E-2</v>
      </c>
    </row>
    <row r="173" spans="1:9" ht="15.75" x14ac:dyDescent="0.2">
      <c r="A173" s="56" t="s">
        <v>68</v>
      </c>
      <c r="B173" s="28"/>
      <c r="C173" s="45"/>
      <c r="D173" s="57">
        <v>12963.38</v>
      </c>
      <c r="E173" s="23">
        <f t="shared" si="8"/>
        <v>0.23919992250171832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55442</v>
      </c>
      <c r="E177" s="78">
        <v>141345</v>
      </c>
      <c r="F177" s="79">
        <v>4983</v>
      </c>
      <c r="G177" s="79">
        <v>2138876.91</v>
      </c>
      <c r="H177" s="80">
        <v>1.2878000000000001</v>
      </c>
    </row>
    <row r="178" spans="1:8" x14ac:dyDescent="0.2">
      <c r="A178" s="214" t="s">
        <v>195</v>
      </c>
      <c r="B178" s="215"/>
      <c r="C178" s="216"/>
      <c r="D178" s="58">
        <v>15</v>
      </c>
      <c r="E178" s="58">
        <v>59</v>
      </c>
      <c r="F178" s="59">
        <v>3273</v>
      </c>
      <c r="G178" s="59">
        <v>4324834.37</v>
      </c>
      <c r="H178" s="76">
        <v>0.59460000000000002</v>
      </c>
    </row>
    <row r="179" spans="1:8" ht="15" customHeight="1" x14ac:dyDescent="0.2">
      <c r="A179" s="225" t="s">
        <v>196</v>
      </c>
      <c r="B179" s="226"/>
      <c r="C179" s="227"/>
      <c r="D179" s="60">
        <v>90</v>
      </c>
      <c r="E179" s="60">
        <v>2703</v>
      </c>
      <c r="F179" s="61">
        <v>4343</v>
      </c>
      <c r="G179" s="61">
        <v>155765491.49000001</v>
      </c>
      <c r="H179" s="77">
        <v>0.16109999999999999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5112</v>
      </c>
      <c r="E181" s="60">
        <v>68123</v>
      </c>
      <c r="F181" s="61">
        <v>5396</v>
      </c>
      <c r="G181" s="61">
        <v>11615623.58</v>
      </c>
      <c r="H181" s="77">
        <v>2.0341999999999998</v>
      </c>
    </row>
    <row r="182" spans="1:8" ht="15" customHeight="1" x14ac:dyDescent="0.2">
      <c r="A182" s="214" t="s">
        <v>92</v>
      </c>
      <c r="B182" s="215"/>
      <c r="C182" s="216"/>
      <c r="D182" s="58">
        <v>292</v>
      </c>
      <c r="E182" s="58">
        <v>4226</v>
      </c>
      <c r="F182" s="59">
        <v>4073</v>
      </c>
      <c r="G182" s="59">
        <v>10781349.939999999</v>
      </c>
      <c r="H182" s="76">
        <v>0.13969999999999999</v>
      </c>
    </row>
    <row r="183" spans="1:8" ht="15" customHeight="1" x14ac:dyDescent="0.2">
      <c r="A183" s="225" t="s">
        <v>94</v>
      </c>
      <c r="B183" s="226"/>
      <c r="C183" s="227"/>
      <c r="D183" s="60">
        <v>1699</v>
      </c>
      <c r="E183" s="60">
        <v>8076</v>
      </c>
      <c r="F183" s="61">
        <v>7147</v>
      </c>
      <c r="G183" s="61">
        <v>6284720.46</v>
      </c>
      <c r="H183" s="77">
        <v>0.47399999999999998</v>
      </c>
    </row>
    <row r="184" spans="1:8" ht="15" customHeight="1" x14ac:dyDescent="0.2">
      <c r="A184" s="214" t="s">
        <v>95</v>
      </c>
      <c r="B184" s="215"/>
      <c r="C184" s="216"/>
      <c r="D184" s="58">
        <v>23873</v>
      </c>
      <c r="E184" s="58">
        <v>16882</v>
      </c>
      <c r="F184" s="59">
        <v>3136</v>
      </c>
      <c r="G184" s="59">
        <v>465315.77</v>
      </c>
      <c r="H184" s="76">
        <v>1.75</v>
      </c>
    </row>
    <row r="185" spans="1:8" ht="15" customHeight="1" x14ac:dyDescent="0.2">
      <c r="A185" s="225" t="s">
        <v>199</v>
      </c>
      <c r="B185" s="226"/>
      <c r="C185" s="227"/>
      <c r="D185" s="60">
        <v>8497</v>
      </c>
      <c r="E185" s="60">
        <v>7343</v>
      </c>
      <c r="F185" s="61">
        <v>2010</v>
      </c>
      <c r="G185" s="61">
        <v>343658.11</v>
      </c>
      <c r="H185" s="77">
        <v>2.5577000000000001</v>
      </c>
    </row>
    <row r="186" spans="1:8" ht="15" customHeight="1" x14ac:dyDescent="0.2">
      <c r="A186" s="214" t="s">
        <v>200</v>
      </c>
      <c r="B186" s="215"/>
      <c r="C186" s="216"/>
      <c r="D186" s="58">
        <v>1029</v>
      </c>
      <c r="E186" s="58">
        <v>8970</v>
      </c>
      <c r="F186" s="59">
        <v>5542</v>
      </c>
      <c r="G186" s="59">
        <v>3029490.38</v>
      </c>
      <c r="H186" s="76">
        <v>0.55349999999999999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443</v>
      </c>
      <c r="E188" s="58">
        <v>5043</v>
      </c>
      <c r="F188" s="59">
        <v>3736</v>
      </c>
      <c r="G188" s="59">
        <v>3143048.75</v>
      </c>
      <c r="H188" s="76">
        <v>1.9319999999999999</v>
      </c>
    </row>
    <row r="189" spans="1:8" ht="15" customHeight="1" x14ac:dyDescent="0.2">
      <c r="A189" s="225" t="s">
        <v>202</v>
      </c>
      <c r="B189" s="226"/>
      <c r="C189" s="227"/>
      <c r="D189" s="60">
        <v>659</v>
      </c>
      <c r="E189" s="60">
        <v>932</v>
      </c>
      <c r="F189" s="61">
        <v>3234</v>
      </c>
      <c r="G189" s="61">
        <v>572592.96</v>
      </c>
      <c r="H189" s="77">
        <v>1.6476999999999999</v>
      </c>
    </row>
    <row r="190" spans="1:8" ht="15" customHeight="1" x14ac:dyDescent="0.2">
      <c r="A190" s="214" t="s">
        <v>203</v>
      </c>
      <c r="B190" s="215"/>
      <c r="C190" s="216"/>
      <c r="D190" s="58">
        <v>378</v>
      </c>
      <c r="E190" s="58">
        <v>1013</v>
      </c>
      <c r="F190" s="59">
        <v>3966</v>
      </c>
      <c r="G190" s="59">
        <v>4000671.93</v>
      </c>
      <c r="H190" s="76">
        <v>1.7085999999999999</v>
      </c>
    </row>
    <row r="191" spans="1:8" ht="15" customHeight="1" x14ac:dyDescent="0.2">
      <c r="A191" s="225" t="s">
        <v>204</v>
      </c>
      <c r="B191" s="226"/>
      <c r="C191" s="227"/>
      <c r="D191" s="60">
        <v>103</v>
      </c>
      <c r="E191" s="60">
        <v>520</v>
      </c>
      <c r="F191" s="61">
        <v>4148</v>
      </c>
      <c r="G191" s="61">
        <v>4532307.8600000003</v>
      </c>
      <c r="H191" s="77">
        <v>0.87050000000000005</v>
      </c>
    </row>
    <row r="192" spans="1:8" ht="15" customHeight="1" x14ac:dyDescent="0.2">
      <c r="A192" s="214" t="s">
        <v>205</v>
      </c>
      <c r="B192" s="215"/>
      <c r="C192" s="216"/>
      <c r="D192" s="58">
        <v>791</v>
      </c>
      <c r="E192" s="58">
        <v>875</v>
      </c>
      <c r="F192" s="59">
        <v>2763</v>
      </c>
      <c r="G192" s="59">
        <v>335504.75</v>
      </c>
      <c r="H192" s="76">
        <v>1.204</v>
      </c>
    </row>
    <row r="193" spans="1:9" ht="15" customHeight="1" x14ac:dyDescent="0.2">
      <c r="A193" s="225" t="s">
        <v>206</v>
      </c>
      <c r="B193" s="226"/>
      <c r="C193" s="227"/>
      <c r="D193" s="60">
        <v>1062</v>
      </c>
      <c r="E193" s="60">
        <v>2775</v>
      </c>
      <c r="F193" s="61">
        <v>14174</v>
      </c>
      <c r="G193" s="61">
        <v>1848832.43</v>
      </c>
      <c r="H193" s="77">
        <v>0.63519999999999999</v>
      </c>
    </row>
    <row r="194" spans="1:9" ht="15" customHeight="1" x14ac:dyDescent="0.2">
      <c r="A194" s="214" t="s">
        <v>207</v>
      </c>
      <c r="B194" s="215"/>
      <c r="C194" s="216"/>
      <c r="D194" s="58">
        <v>2425</v>
      </c>
      <c r="E194" s="58">
        <v>3311</v>
      </c>
      <c r="F194" s="59">
        <v>2889</v>
      </c>
      <c r="G194" s="59">
        <v>380732.92</v>
      </c>
      <c r="H194" s="76">
        <v>6.2930000000000001</v>
      </c>
    </row>
    <row r="195" spans="1:9" ht="15" customHeight="1" x14ac:dyDescent="0.2">
      <c r="A195" s="225" t="s">
        <v>208</v>
      </c>
      <c r="B195" s="226"/>
      <c r="C195" s="227"/>
      <c r="D195" s="60">
        <v>247</v>
      </c>
      <c r="E195" s="60">
        <v>6772</v>
      </c>
      <c r="F195" s="61">
        <v>5815</v>
      </c>
      <c r="G195" s="61">
        <v>23375361.219999999</v>
      </c>
      <c r="H195" s="77">
        <v>6.0400000000000002E-2</v>
      </c>
    </row>
    <row r="196" spans="1:9" ht="15" customHeight="1" x14ac:dyDescent="0.2">
      <c r="A196" s="214" t="s">
        <v>97</v>
      </c>
      <c r="B196" s="215"/>
      <c r="C196" s="216"/>
      <c r="D196" s="58">
        <v>8727</v>
      </c>
      <c r="E196" s="58">
        <v>3722</v>
      </c>
      <c r="F196" s="59">
        <v>3696</v>
      </c>
      <c r="G196" s="59">
        <v>168943.02</v>
      </c>
      <c r="H196" s="76">
        <v>0.73760000000000003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11248.49</v>
      </c>
      <c r="E205" s="182">
        <v>11310.85</v>
      </c>
      <c r="F205" s="182">
        <v>12071.68</v>
      </c>
      <c r="G205" s="182">
        <v>12180.49</v>
      </c>
      <c r="H205" s="182">
        <v>9875.82</v>
      </c>
      <c r="I205" s="182">
        <v>9892.8700000000008</v>
      </c>
    </row>
    <row r="206" spans="1:9" ht="15" customHeight="1" x14ac:dyDescent="0.2">
      <c r="A206" s="214" t="s">
        <v>383</v>
      </c>
      <c r="B206" s="215"/>
      <c r="C206" s="216"/>
      <c r="D206" s="183">
        <v>8114.64</v>
      </c>
      <c r="E206" s="183">
        <v>7573.7</v>
      </c>
      <c r="F206" s="183">
        <v>8116.05</v>
      </c>
      <c r="G206" s="183">
        <v>7523.56</v>
      </c>
      <c r="H206" s="183">
        <v>8106.25</v>
      </c>
      <c r="I206" s="183">
        <v>7906.24</v>
      </c>
    </row>
    <row r="207" spans="1:9" ht="15" customHeight="1" x14ac:dyDescent="0.2">
      <c r="A207" s="225" t="s">
        <v>384</v>
      </c>
      <c r="B207" s="226"/>
      <c r="C207" s="227"/>
      <c r="D207" s="184">
        <v>22007.96</v>
      </c>
      <c r="E207" s="184">
        <v>22007.96</v>
      </c>
      <c r="F207" s="184">
        <v>22263.84</v>
      </c>
      <c r="G207" s="184">
        <v>22263.84</v>
      </c>
      <c r="H207" s="184">
        <v>20186.89</v>
      </c>
      <c r="I207" s="184">
        <v>20186.89</v>
      </c>
    </row>
    <row r="208" spans="1:9" ht="15" customHeight="1" x14ac:dyDescent="0.2">
      <c r="A208" s="214" t="s">
        <v>385</v>
      </c>
      <c r="B208" s="215"/>
      <c r="C208" s="216"/>
      <c r="D208" s="183">
        <v>9908.4</v>
      </c>
      <c r="E208" s="183">
        <v>9913.2800000000007</v>
      </c>
      <c r="F208" s="183">
        <v>11110.67</v>
      </c>
      <c r="G208" s="183">
        <v>11119.73</v>
      </c>
      <c r="H208" s="183">
        <v>8238.7000000000007</v>
      </c>
      <c r="I208" s="183">
        <v>8239.93</v>
      </c>
    </row>
    <row r="209" spans="1:9" ht="15" customHeight="1" x14ac:dyDescent="0.2">
      <c r="A209" s="225" t="s">
        <v>386</v>
      </c>
      <c r="B209" s="226"/>
      <c r="C209" s="227"/>
      <c r="D209" s="184">
        <v>8917.1200000000008</v>
      </c>
      <c r="E209" s="184">
        <v>8917.42</v>
      </c>
      <c r="F209" s="184">
        <v>8916.44</v>
      </c>
      <c r="G209" s="184">
        <v>8915.7900000000009</v>
      </c>
      <c r="H209" s="184">
        <v>8920.68</v>
      </c>
      <c r="I209" s="184">
        <v>8925.9599999999991</v>
      </c>
    </row>
    <row r="210" spans="1:9" ht="15" customHeight="1" x14ac:dyDescent="0.2">
      <c r="A210" s="214" t="s">
        <v>387</v>
      </c>
      <c r="B210" s="215"/>
      <c r="C210" s="216"/>
      <c r="D210" s="183">
        <v>29395.65</v>
      </c>
      <c r="E210" s="183">
        <v>29395.65</v>
      </c>
      <c r="F210" s="183">
        <v>29383.18</v>
      </c>
      <c r="G210" s="183">
        <v>29383.18</v>
      </c>
      <c r="H210" s="183">
        <v>29432.11</v>
      </c>
      <c r="I210" s="183">
        <v>29432.11</v>
      </c>
    </row>
    <row r="211" spans="1:9" ht="15" customHeight="1" x14ac:dyDescent="0.2">
      <c r="A211" s="225" t="s">
        <v>388</v>
      </c>
      <c r="B211" s="226"/>
      <c r="C211" s="227"/>
      <c r="D211" s="184">
        <v>10345.39</v>
      </c>
      <c r="E211" s="184">
        <v>10345.39</v>
      </c>
      <c r="F211" s="184">
        <v>11289.16</v>
      </c>
      <c r="G211" s="184">
        <v>11289.16</v>
      </c>
      <c r="H211" s="184">
        <v>9072.75</v>
      </c>
      <c r="I211" s="184">
        <v>9072.75</v>
      </c>
    </row>
    <row r="212" spans="1:9" ht="15" customHeight="1" x14ac:dyDescent="0.2">
      <c r="A212" s="214" t="s">
        <v>389</v>
      </c>
      <c r="B212" s="215"/>
      <c r="C212" s="216"/>
      <c r="D212" s="183">
        <v>12897.8</v>
      </c>
      <c r="E212" s="183">
        <v>12897.8</v>
      </c>
      <c r="F212" s="183">
        <v>13099.49</v>
      </c>
      <c r="G212" s="183">
        <v>13099.49</v>
      </c>
      <c r="H212" s="183">
        <v>12019.97</v>
      </c>
      <c r="I212" s="183">
        <v>12019.97</v>
      </c>
    </row>
    <row r="213" spans="1:9" ht="15" customHeight="1" x14ac:dyDescent="0.2">
      <c r="A213" s="225" t="s">
        <v>390</v>
      </c>
      <c r="B213" s="226"/>
      <c r="C213" s="227"/>
      <c r="D213" s="184">
        <v>9816.24</v>
      </c>
      <c r="E213" s="184">
        <v>9816.24</v>
      </c>
      <c r="F213" s="184">
        <v>10153.450000000001</v>
      </c>
      <c r="G213" s="184">
        <v>10153.450000000001</v>
      </c>
      <c r="H213" s="184">
        <v>9419.08</v>
      </c>
      <c r="I213" s="184">
        <v>9419.08</v>
      </c>
    </row>
    <row r="214" spans="1:9" ht="15" customHeight="1" x14ac:dyDescent="0.2">
      <c r="A214" s="214" t="s">
        <v>391</v>
      </c>
      <c r="B214" s="215"/>
      <c r="C214" s="216"/>
      <c r="D214" s="183">
        <v>14756.89</v>
      </c>
      <c r="E214" s="183">
        <v>14756.89</v>
      </c>
      <c r="F214" s="183">
        <v>15740.82</v>
      </c>
      <c r="G214" s="183">
        <v>15740.82</v>
      </c>
      <c r="H214" s="183">
        <v>14030.12</v>
      </c>
      <c r="I214" s="183">
        <v>14030.12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260607</v>
      </c>
      <c r="E220" s="58">
        <v>237475</v>
      </c>
      <c r="F220" s="58">
        <v>162909</v>
      </c>
      <c r="G220" s="58">
        <v>147049</v>
      </c>
      <c r="H220" s="58">
        <v>97698</v>
      </c>
      <c r="I220" s="58">
        <v>90426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2</v>
      </c>
      <c r="E222" s="58">
        <v>1</v>
      </c>
      <c r="F222" s="58">
        <v>2</v>
      </c>
      <c r="G222" s="58">
        <v>1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7282</v>
      </c>
      <c r="E223" s="58">
        <v>6716</v>
      </c>
      <c r="F223" s="58">
        <v>4766</v>
      </c>
      <c r="G223" s="58">
        <v>4332</v>
      </c>
      <c r="H223" s="58">
        <v>2516</v>
      </c>
      <c r="I223" s="58">
        <v>2384</v>
      </c>
    </row>
    <row r="224" spans="1:9" ht="15" customHeight="1" x14ac:dyDescent="0.2">
      <c r="A224" s="208" t="s">
        <v>404</v>
      </c>
      <c r="B224" s="209"/>
      <c r="C224" s="209"/>
      <c r="D224" s="181">
        <v>74729</v>
      </c>
      <c r="E224" s="58">
        <v>67456</v>
      </c>
      <c r="F224" s="58">
        <v>45218</v>
      </c>
      <c r="G224" s="58">
        <v>40166</v>
      </c>
      <c r="H224" s="58">
        <v>29511</v>
      </c>
      <c r="I224" s="58">
        <v>27290</v>
      </c>
    </row>
    <row r="225" spans="1:9" ht="15" customHeight="1" x14ac:dyDescent="0.2">
      <c r="A225" s="208" t="s">
        <v>405</v>
      </c>
      <c r="B225" s="209"/>
      <c r="C225" s="209"/>
      <c r="D225" s="181">
        <v>72661</v>
      </c>
      <c r="E225" s="58">
        <v>65647</v>
      </c>
      <c r="F225" s="58">
        <v>43505</v>
      </c>
      <c r="G225" s="58">
        <v>38916</v>
      </c>
      <c r="H225" s="58">
        <v>29156</v>
      </c>
      <c r="I225" s="58">
        <v>26731</v>
      </c>
    </row>
    <row r="226" spans="1:9" ht="15" customHeight="1" x14ac:dyDescent="0.2">
      <c r="A226" s="208" t="s">
        <v>406</v>
      </c>
      <c r="B226" s="209"/>
      <c r="C226" s="209"/>
      <c r="D226" s="181">
        <v>59927</v>
      </c>
      <c r="E226" s="58">
        <v>55000</v>
      </c>
      <c r="F226" s="58">
        <v>37377</v>
      </c>
      <c r="G226" s="58">
        <v>34132</v>
      </c>
      <c r="H226" s="58">
        <v>22550</v>
      </c>
      <c r="I226" s="58">
        <v>20868</v>
      </c>
    </row>
    <row r="227" spans="1:9" ht="15" customHeight="1" x14ac:dyDescent="0.2">
      <c r="A227" s="208" t="s">
        <v>407</v>
      </c>
      <c r="B227" s="209"/>
      <c r="C227" s="209"/>
      <c r="D227" s="181">
        <v>39026</v>
      </c>
      <c r="E227" s="58">
        <v>36247</v>
      </c>
      <c r="F227" s="58">
        <v>26862</v>
      </c>
      <c r="G227" s="58">
        <v>24794</v>
      </c>
      <c r="H227" s="58">
        <v>12164</v>
      </c>
      <c r="I227" s="58">
        <v>11453</v>
      </c>
    </row>
    <row r="228" spans="1:9" ht="15" customHeight="1" x14ac:dyDescent="0.2">
      <c r="A228" s="208" t="s">
        <v>408</v>
      </c>
      <c r="B228" s="209"/>
      <c r="C228" s="209"/>
      <c r="D228" s="181">
        <v>6239</v>
      </c>
      <c r="E228" s="58">
        <v>5738</v>
      </c>
      <c r="F228" s="58">
        <v>4587</v>
      </c>
      <c r="G228" s="58">
        <v>4180</v>
      </c>
      <c r="H228" s="58">
        <v>1652</v>
      </c>
      <c r="I228" s="58">
        <v>1558</v>
      </c>
    </row>
    <row r="229" spans="1:9" ht="15" customHeight="1" x14ac:dyDescent="0.2">
      <c r="A229" s="208" t="s">
        <v>409</v>
      </c>
      <c r="B229" s="209"/>
      <c r="C229" s="209"/>
      <c r="D229" s="181">
        <v>741</v>
      </c>
      <c r="E229" s="58">
        <v>670</v>
      </c>
      <c r="F229" s="58">
        <v>592</v>
      </c>
      <c r="G229" s="58">
        <v>528</v>
      </c>
      <c r="H229" s="58">
        <v>149</v>
      </c>
      <c r="I229" s="58">
        <v>142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120</v>
      </c>
      <c r="E231" s="58">
        <v>106</v>
      </c>
      <c r="F231" s="58">
        <v>56</v>
      </c>
      <c r="G231" s="58">
        <v>48</v>
      </c>
      <c r="H231" s="58">
        <v>64</v>
      </c>
      <c r="I231" s="58">
        <v>58</v>
      </c>
    </row>
    <row r="232" spans="1:9" ht="15" customHeight="1" x14ac:dyDescent="0.2">
      <c r="A232" s="208" t="s">
        <v>412</v>
      </c>
      <c r="B232" s="209"/>
      <c r="C232" s="209"/>
      <c r="D232" s="181">
        <v>179148</v>
      </c>
      <c r="E232" s="58">
        <v>164359</v>
      </c>
      <c r="F232" s="58">
        <v>104443</v>
      </c>
      <c r="G232" s="58">
        <v>94664</v>
      </c>
      <c r="H232" s="58">
        <v>74705</v>
      </c>
      <c r="I232" s="58">
        <v>69695</v>
      </c>
    </row>
    <row r="233" spans="1:9" ht="15" customHeight="1" x14ac:dyDescent="0.2">
      <c r="A233" s="208" t="s">
        <v>413</v>
      </c>
      <c r="B233" s="209"/>
      <c r="C233" s="209"/>
      <c r="D233" s="181">
        <v>62829</v>
      </c>
      <c r="E233" s="58">
        <v>56041</v>
      </c>
      <c r="F233" s="58">
        <v>44654</v>
      </c>
      <c r="G233" s="58">
        <v>39718</v>
      </c>
      <c r="H233" s="58">
        <v>18175</v>
      </c>
      <c r="I233" s="58">
        <v>16323</v>
      </c>
    </row>
    <row r="234" spans="1:9" ht="15" customHeight="1" x14ac:dyDescent="0.2">
      <c r="A234" s="208" t="s">
        <v>414</v>
      </c>
      <c r="B234" s="209"/>
      <c r="C234" s="209"/>
      <c r="D234" s="181">
        <v>13911</v>
      </c>
      <c r="E234" s="58">
        <v>12548</v>
      </c>
      <c r="F234" s="58">
        <v>10021</v>
      </c>
      <c r="G234" s="58">
        <v>9037</v>
      </c>
      <c r="H234" s="58">
        <v>3890</v>
      </c>
      <c r="I234" s="58">
        <v>3511</v>
      </c>
    </row>
    <row r="235" spans="1:9" ht="15" customHeight="1" x14ac:dyDescent="0.2">
      <c r="A235" s="208" t="s">
        <v>415</v>
      </c>
      <c r="B235" s="209"/>
      <c r="C235" s="209"/>
      <c r="D235" s="181">
        <v>4474</v>
      </c>
      <c r="E235" s="58">
        <v>4296</v>
      </c>
      <c r="F235" s="58">
        <v>3625</v>
      </c>
      <c r="G235" s="58">
        <v>3472</v>
      </c>
      <c r="H235" s="58">
        <v>849</v>
      </c>
      <c r="I235" s="58">
        <v>824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125</v>
      </c>
      <c r="E238" s="58">
        <v>125</v>
      </c>
      <c r="F238" s="58">
        <v>110</v>
      </c>
      <c r="G238" s="58">
        <v>110</v>
      </c>
      <c r="H238" s="58">
        <v>15</v>
      </c>
      <c r="I238" s="58">
        <v>15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4068</v>
      </c>
      <c r="E240" s="58">
        <v>3882</v>
      </c>
      <c r="F240" s="58">
        <v>2446</v>
      </c>
      <c r="G240" s="58">
        <v>2308</v>
      </c>
      <c r="H240" s="58">
        <v>1622</v>
      </c>
      <c r="I240" s="58">
        <v>1574</v>
      </c>
    </row>
    <row r="241" spans="1:9" ht="15" customHeight="1" x14ac:dyDescent="0.2">
      <c r="A241" s="208" t="s">
        <v>421</v>
      </c>
      <c r="B241" s="209"/>
      <c r="C241" s="209"/>
      <c r="D241" s="181">
        <v>17243</v>
      </c>
      <c r="E241" s="58">
        <v>16376</v>
      </c>
      <c r="F241" s="58">
        <v>10786</v>
      </c>
      <c r="G241" s="58">
        <v>10126</v>
      </c>
      <c r="H241" s="58">
        <v>6457</v>
      </c>
      <c r="I241" s="58">
        <v>6250</v>
      </c>
    </row>
    <row r="242" spans="1:9" ht="15" customHeight="1" x14ac:dyDescent="0.2">
      <c r="A242" s="208" t="s">
        <v>422</v>
      </c>
      <c r="B242" s="209"/>
      <c r="C242" s="209"/>
      <c r="D242" s="181">
        <v>60411</v>
      </c>
      <c r="E242" s="58">
        <v>55476</v>
      </c>
      <c r="F242" s="58">
        <v>39917</v>
      </c>
      <c r="G242" s="58">
        <v>36173</v>
      </c>
      <c r="H242" s="58">
        <v>20494</v>
      </c>
      <c r="I242" s="58">
        <v>19303</v>
      </c>
    </row>
    <row r="243" spans="1:9" ht="15" customHeight="1" x14ac:dyDescent="0.2">
      <c r="A243" s="208" t="s">
        <v>423</v>
      </c>
      <c r="B243" s="209"/>
      <c r="C243" s="209"/>
      <c r="D243" s="181">
        <v>57368</v>
      </c>
      <c r="E243" s="58">
        <v>50886</v>
      </c>
      <c r="F243" s="58">
        <v>40257</v>
      </c>
      <c r="G243" s="58">
        <v>35455</v>
      </c>
      <c r="H243" s="58">
        <v>17111</v>
      </c>
      <c r="I243" s="58">
        <v>15431</v>
      </c>
    </row>
    <row r="244" spans="1:9" ht="15" customHeight="1" x14ac:dyDescent="0.2">
      <c r="A244" s="208" t="s">
        <v>424</v>
      </c>
      <c r="B244" s="209"/>
      <c r="C244" s="209"/>
      <c r="D244" s="181">
        <v>25684</v>
      </c>
      <c r="E244" s="58">
        <v>22798</v>
      </c>
      <c r="F244" s="58">
        <v>17907</v>
      </c>
      <c r="G244" s="58">
        <v>15674</v>
      </c>
      <c r="H244" s="58">
        <v>7777</v>
      </c>
      <c r="I244" s="58">
        <v>7124</v>
      </c>
    </row>
    <row r="245" spans="1:9" ht="15" customHeight="1" x14ac:dyDescent="0.2">
      <c r="A245" s="208" t="s">
        <v>425</v>
      </c>
      <c r="B245" s="209"/>
      <c r="C245" s="209"/>
      <c r="D245" s="181">
        <v>30289</v>
      </c>
      <c r="E245" s="58">
        <v>28294</v>
      </c>
      <c r="F245" s="58">
        <v>19151</v>
      </c>
      <c r="G245" s="58">
        <v>17737</v>
      </c>
      <c r="H245" s="58">
        <v>11138</v>
      </c>
      <c r="I245" s="58">
        <v>10557</v>
      </c>
    </row>
    <row r="246" spans="1:9" ht="15" customHeight="1" x14ac:dyDescent="0.2">
      <c r="A246" s="208" t="s">
        <v>426</v>
      </c>
      <c r="B246" s="209"/>
      <c r="C246" s="209"/>
      <c r="D246" s="181">
        <v>65544</v>
      </c>
      <c r="E246" s="58">
        <v>59763</v>
      </c>
      <c r="F246" s="58">
        <v>32445</v>
      </c>
      <c r="G246" s="58">
        <v>29576</v>
      </c>
      <c r="H246" s="58">
        <v>33099</v>
      </c>
      <c r="I246" s="58">
        <v>30187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13475</v>
      </c>
      <c r="E248" s="58">
        <v>12342</v>
      </c>
      <c r="F248" s="58">
        <v>2446</v>
      </c>
      <c r="G248" s="58">
        <v>2308</v>
      </c>
      <c r="H248" s="58">
        <v>1941</v>
      </c>
      <c r="I248" s="58">
        <v>1735</v>
      </c>
    </row>
    <row r="249" spans="1:9" ht="15" customHeight="1" x14ac:dyDescent="0.2">
      <c r="A249" s="208" t="s">
        <v>429</v>
      </c>
      <c r="B249" s="209"/>
      <c r="C249" s="209"/>
      <c r="D249" s="181">
        <v>11583</v>
      </c>
      <c r="E249" s="58">
        <v>9279</v>
      </c>
      <c r="F249" s="58">
        <v>10786</v>
      </c>
      <c r="G249" s="58">
        <v>10126</v>
      </c>
      <c r="H249" s="58">
        <v>1427</v>
      </c>
      <c r="I249" s="58">
        <v>1179</v>
      </c>
    </row>
    <row r="250" spans="1:9" ht="15" customHeight="1" x14ac:dyDescent="0.2">
      <c r="A250" s="208" t="s">
        <v>430</v>
      </c>
      <c r="B250" s="209"/>
      <c r="C250" s="209"/>
      <c r="D250" s="181">
        <v>94336</v>
      </c>
      <c r="E250" s="58">
        <v>88414</v>
      </c>
      <c r="F250" s="58">
        <v>39917</v>
      </c>
      <c r="G250" s="58">
        <v>36173</v>
      </c>
      <c r="H250" s="58">
        <v>39491</v>
      </c>
      <c r="I250" s="58">
        <v>37112</v>
      </c>
    </row>
    <row r="251" spans="1:9" ht="15" customHeight="1" x14ac:dyDescent="0.2">
      <c r="A251" s="208" t="s">
        <v>431</v>
      </c>
      <c r="B251" s="209"/>
      <c r="C251" s="209"/>
      <c r="D251" s="181">
        <v>18026</v>
      </c>
      <c r="E251" s="58">
        <v>13557</v>
      </c>
      <c r="F251" s="58">
        <v>40257</v>
      </c>
      <c r="G251" s="58">
        <v>35455</v>
      </c>
      <c r="H251" s="58">
        <v>2896</v>
      </c>
      <c r="I251" s="58">
        <v>2389</v>
      </c>
    </row>
    <row r="252" spans="1:9" ht="15" customHeight="1" x14ac:dyDescent="0.2">
      <c r="A252" s="208" t="s">
        <v>432</v>
      </c>
      <c r="B252" s="209"/>
      <c r="C252" s="209"/>
      <c r="D252" s="181">
        <v>3312</v>
      </c>
      <c r="E252" s="58">
        <v>2199</v>
      </c>
      <c r="F252" s="58">
        <v>17907</v>
      </c>
      <c r="G252" s="58">
        <v>15674</v>
      </c>
      <c r="H252" s="58">
        <v>844</v>
      </c>
      <c r="I252" s="58">
        <v>532</v>
      </c>
    </row>
    <row r="253" spans="1:9" ht="15" customHeight="1" x14ac:dyDescent="0.2">
      <c r="A253" s="208" t="s">
        <v>433</v>
      </c>
      <c r="B253" s="209"/>
      <c r="C253" s="209"/>
      <c r="D253" s="181">
        <v>50734</v>
      </c>
      <c r="E253" s="58">
        <v>47607</v>
      </c>
      <c r="F253" s="58">
        <v>19151</v>
      </c>
      <c r="G253" s="58">
        <v>17737</v>
      </c>
      <c r="H253" s="58">
        <v>21603</v>
      </c>
      <c r="I253" s="58">
        <v>20303</v>
      </c>
    </row>
    <row r="254" spans="1:9" ht="15" customHeight="1" x14ac:dyDescent="0.2">
      <c r="A254" s="208" t="s">
        <v>434</v>
      </c>
      <c r="B254" s="209"/>
      <c r="C254" s="209"/>
      <c r="D254" s="181">
        <v>18166</v>
      </c>
      <c r="E254" s="58">
        <v>17609</v>
      </c>
      <c r="F254" s="58">
        <v>32445</v>
      </c>
      <c r="G254" s="58">
        <v>29576</v>
      </c>
      <c r="H254" s="58">
        <v>3394</v>
      </c>
      <c r="I254" s="58">
        <v>3285</v>
      </c>
    </row>
    <row r="255" spans="1:9" ht="15" customHeight="1" x14ac:dyDescent="0.2">
      <c r="A255" s="208" t="s">
        <v>435</v>
      </c>
      <c r="B255" s="209"/>
      <c r="C255" s="209"/>
      <c r="D255" s="181">
        <v>27738</v>
      </c>
      <c r="E255" s="58">
        <v>26665</v>
      </c>
      <c r="F255" s="58">
        <v>0</v>
      </c>
      <c r="G255" s="58">
        <v>0</v>
      </c>
      <c r="H255" s="58">
        <v>12737</v>
      </c>
      <c r="I255" s="58">
        <v>12287</v>
      </c>
    </row>
    <row r="256" spans="1:9" x14ac:dyDescent="0.2">
      <c r="A256" s="208" t="s">
        <v>436</v>
      </c>
      <c r="B256" s="209"/>
      <c r="C256" s="209"/>
      <c r="D256" s="181">
        <v>23237</v>
      </c>
      <c r="E256" s="58">
        <v>19803</v>
      </c>
      <c r="F256" s="58">
        <v>0</v>
      </c>
      <c r="G256" s="58">
        <v>0</v>
      </c>
      <c r="H256" s="58">
        <v>13365</v>
      </c>
      <c r="I256" s="58">
        <v>11604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29479</v>
      </c>
      <c r="E259" s="78">
        <f>SUM(E260:E299)</f>
        <v>26894</v>
      </c>
      <c r="F259" s="83">
        <v>1608.55</v>
      </c>
      <c r="G259" s="83">
        <v>1467.6</v>
      </c>
      <c r="H259" s="84">
        <f>IF(D259&gt;0,E259/D259-1,"N/A")</f>
        <v>-8.7689541707656304E-2</v>
      </c>
      <c r="I259" s="84">
        <f>IF(F259&gt;0,G259/F259-1,"N/A")</f>
        <v>-8.7625501227813873E-2</v>
      </c>
    </row>
    <row r="260" spans="1:9" ht="15.75" customHeight="1" x14ac:dyDescent="0.2">
      <c r="A260" s="138" t="s">
        <v>212</v>
      </c>
      <c r="B260" s="106"/>
      <c r="C260" s="107"/>
      <c r="D260" s="58">
        <v>729</v>
      </c>
      <c r="E260" s="58">
        <v>712</v>
      </c>
      <c r="F260" s="81">
        <v>39.78</v>
      </c>
      <c r="G260" s="81">
        <v>38.85</v>
      </c>
      <c r="H260" s="62">
        <f>IF(D260&gt;0,E260/D260-1,"N/A")</f>
        <v>-2.3319615912208547E-2</v>
      </c>
      <c r="I260" s="62">
        <f>IF(F260&gt;0,G260/F260-1,"N/A")</f>
        <v>-2.3378582202111642E-2</v>
      </c>
    </row>
    <row r="261" spans="1:9" ht="15.75" customHeight="1" x14ac:dyDescent="0.2">
      <c r="A261" s="139" t="s">
        <v>290</v>
      </c>
      <c r="B261" s="108"/>
      <c r="C261" s="109"/>
      <c r="D261" s="60">
        <v>2796</v>
      </c>
      <c r="E261" s="60">
        <v>2621</v>
      </c>
      <c r="F261" s="82">
        <v>152.57</v>
      </c>
      <c r="G261" s="82">
        <v>143.02000000000001</v>
      </c>
      <c r="H261" s="63">
        <f>IF(D261&gt;0,E261/D261-1,"N/A")</f>
        <v>-6.2589413447782571E-2</v>
      </c>
      <c r="I261" s="63">
        <f>IF(F261&gt;0,G261/F261-1,"N/A")</f>
        <v>-6.2594219046994692E-2</v>
      </c>
    </row>
    <row r="262" spans="1:9" ht="15.75" customHeight="1" x14ac:dyDescent="0.2">
      <c r="A262" s="138" t="s">
        <v>213</v>
      </c>
      <c r="B262" s="106"/>
      <c r="C262" s="107"/>
      <c r="D262" s="58">
        <v>420</v>
      </c>
      <c r="E262" s="58">
        <v>418</v>
      </c>
      <c r="F262" s="81">
        <v>22.92</v>
      </c>
      <c r="G262" s="81">
        <v>22.81</v>
      </c>
      <c r="H262" s="62">
        <f t="shared" ref="H262:H299" si="9">IF(D262&gt;0,E262/D262-1,"N/A")</f>
        <v>-4.761904761904745E-3</v>
      </c>
      <c r="I262" s="62">
        <f t="shared" ref="I262:I299" si="10">IF(F262&gt;0,G262/F262-1,"N/A")</f>
        <v>-4.7993019197208886E-3</v>
      </c>
    </row>
    <row r="263" spans="1:9" ht="15.75" customHeight="1" x14ac:dyDescent="0.2">
      <c r="A263" s="139" t="s">
        <v>214</v>
      </c>
      <c r="B263" s="108"/>
      <c r="C263" s="109"/>
      <c r="D263" s="60">
        <v>96</v>
      </c>
      <c r="E263" s="60">
        <v>70</v>
      </c>
      <c r="F263" s="82">
        <v>5.24</v>
      </c>
      <c r="G263" s="82">
        <v>3.82</v>
      </c>
      <c r="H263" s="63">
        <f t="shared" si="9"/>
        <v>-0.27083333333333337</v>
      </c>
      <c r="I263" s="63">
        <f t="shared" si="10"/>
        <v>-0.2709923664122138</v>
      </c>
    </row>
    <row r="264" spans="1:9" ht="15.75" customHeight="1" x14ac:dyDescent="0.2">
      <c r="A264" s="138" t="s">
        <v>211</v>
      </c>
      <c r="B264" s="106"/>
      <c r="C264" s="107"/>
      <c r="D264" s="58">
        <v>1818</v>
      </c>
      <c r="E264" s="58">
        <v>1654</v>
      </c>
      <c r="F264" s="81">
        <v>99.2</v>
      </c>
      <c r="G264" s="81">
        <v>90.25</v>
      </c>
      <c r="H264" s="62">
        <f t="shared" si="9"/>
        <v>-9.0209020902090264E-2</v>
      </c>
      <c r="I264" s="62">
        <f t="shared" si="10"/>
        <v>-9.0221774193548376E-2</v>
      </c>
    </row>
    <row r="265" spans="1:9" ht="15.75" customHeight="1" x14ac:dyDescent="0.2">
      <c r="A265" s="139" t="s">
        <v>291</v>
      </c>
      <c r="B265" s="108"/>
      <c r="C265" s="109"/>
      <c r="D265" s="60">
        <v>48</v>
      </c>
      <c r="E265" s="60">
        <v>27</v>
      </c>
      <c r="F265" s="82">
        <v>2.62</v>
      </c>
      <c r="G265" s="82">
        <v>1.47</v>
      </c>
      <c r="H265" s="63">
        <f t="shared" si="9"/>
        <v>-0.4375</v>
      </c>
      <c r="I265" s="63">
        <f t="shared" si="10"/>
        <v>-0.43893129770992367</v>
      </c>
    </row>
    <row r="266" spans="1:9" ht="15.75" customHeight="1" x14ac:dyDescent="0.2">
      <c r="A266" s="138" t="s">
        <v>236</v>
      </c>
      <c r="B266" s="106"/>
      <c r="C266" s="107"/>
      <c r="D266" s="58">
        <v>7755</v>
      </c>
      <c r="E266" s="58">
        <v>6553</v>
      </c>
      <c r="F266" s="81">
        <v>423.16</v>
      </c>
      <c r="G266" s="81">
        <v>357.57</v>
      </c>
      <c r="H266" s="62">
        <f t="shared" si="9"/>
        <v>-0.15499677627337205</v>
      </c>
      <c r="I266" s="62">
        <f t="shared" si="10"/>
        <v>-0.15500047263446459</v>
      </c>
    </row>
    <row r="267" spans="1:9" ht="15.75" customHeight="1" x14ac:dyDescent="0.2">
      <c r="A267" s="139" t="s">
        <v>292</v>
      </c>
      <c r="B267" s="108"/>
      <c r="C267" s="109"/>
      <c r="D267" s="60">
        <v>111</v>
      </c>
      <c r="E267" s="60">
        <v>146</v>
      </c>
      <c r="F267" s="82">
        <v>6.06</v>
      </c>
      <c r="G267" s="82">
        <v>7.97</v>
      </c>
      <c r="H267" s="63">
        <f t="shared" si="9"/>
        <v>0.31531531531531543</v>
      </c>
      <c r="I267" s="63">
        <f t="shared" si="10"/>
        <v>0.31518151815181517</v>
      </c>
    </row>
    <row r="268" spans="1:9" ht="15.75" x14ac:dyDescent="0.2">
      <c r="A268" s="138" t="s">
        <v>293</v>
      </c>
      <c r="B268" s="106"/>
      <c r="C268" s="107"/>
      <c r="D268" s="58">
        <v>613</v>
      </c>
      <c r="E268" s="58">
        <v>619</v>
      </c>
      <c r="F268" s="81">
        <v>33.450000000000003</v>
      </c>
      <c r="G268" s="81">
        <v>33.78</v>
      </c>
      <c r="H268" s="62">
        <f t="shared" si="9"/>
        <v>9.7879282218598096E-3</v>
      </c>
      <c r="I268" s="62">
        <f t="shared" si="10"/>
        <v>9.8654708520178325E-3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11</v>
      </c>
      <c r="F269" s="82">
        <v>0</v>
      </c>
      <c r="G269" s="82">
        <v>0.6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5531</v>
      </c>
      <c r="E270" s="58">
        <v>5160</v>
      </c>
      <c r="F270" s="81">
        <v>301.8</v>
      </c>
      <c r="G270" s="81">
        <v>281.56</v>
      </c>
      <c r="H270" s="62">
        <f t="shared" si="9"/>
        <v>-6.7076478032905396E-2</v>
      </c>
      <c r="I270" s="62">
        <f t="shared" si="10"/>
        <v>-6.7064280980781987E-2</v>
      </c>
    </row>
    <row r="271" spans="1:9" ht="15.75" x14ac:dyDescent="0.2">
      <c r="A271" s="139" t="s">
        <v>295</v>
      </c>
      <c r="B271" s="108"/>
      <c r="C271" s="109"/>
      <c r="D271" s="60">
        <v>548</v>
      </c>
      <c r="E271" s="60">
        <v>589</v>
      </c>
      <c r="F271" s="82">
        <v>29.9</v>
      </c>
      <c r="G271" s="82">
        <v>32.14</v>
      </c>
      <c r="H271" s="63">
        <f t="shared" si="9"/>
        <v>7.4817518248175174E-2</v>
      </c>
      <c r="I271" s="63">
        <f t="shared" si="10"/>
        <v>7.4916387959866215E-2</v>
      </c>
    </row>
    <row r="272" spans="1:9" ht="15.75" customHeight="1" x14ac:dyDescent="0.2">
      <c r="A272" s="138" t="s">
        <v>296</v>
      </c>
      <c r="B272" s="106"/>
      <c r="C272" s="107"/>
      <c r="D272" s="58">
        <v>95</v>
      </c>
      <c r="E272" s="58">
        <v>109</v>
      </c>
      <c r="F272" s="81">
        <v>5.18</v>
      </c>
      <c r="G272" s="81">
        <v>5.95</v>
      </c>
      <c r="H272" s="62">
        <f t="shared" si="9"/>
        <v>0.14736842105263159</v>
      </c>
      <c r="I272" s="62">
        <f t="shared" si="10"/>
        <v>0.14864864864864868</v>
      </c>
    </row>
    <row r="273" spans="1:9" ht="15.75" customHeight="1" x14ac:dyDescent="0.2">
      <c r="A273" s="139" t="s">
        <v>297</v>
      </c>
      <c r="B273" s="108"/>
      <c r="C273" s="109"/>
      <c r="D273" s="60">
        <v>10</v>
      </c>
      <c r="E273" s="60">
        <v>27</v>
      </c>
      <c r="F273" s="82">
        <v>0.55000000000000004</v>
      </c>
      <c r="G273" s="82">
        <v>1.47</v>
      </c>
      <c r="H273" s="63">
        <f t="shared" si="9"/>
        <v>1.7000000000000002</v>
      </c>
      <c r="I273" s="63">
        <f t="shared" si="10"/>
        <v>1.6727272727272724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297</v>
      </c>
      <c r="E275" s="60">
        <v>323</v>
      </c>
      <c r="F275" s="82">
        <v>16.21</v>
      </c>
      <c r="G275" s="82">
        <v>17.62</v>
      </c>
      <c r="H275" s="63">
        <f t="shared" si="9"/>
        <v>8.7542087542087588E-2</v>
      </c>
      <c r="I275" s="63">
        <f t="shared" si="10"/>
        <v>8.6983343615052444E-2</v>
      </c>
    </row>
    <row r="276" spans="1:9" ht="15.75" x14ac:dyDescent="0.2">
      <c r="A276" s="138" t="s">
        <v>299</v>
      </c>
      <c r="B276" s="106"/>
      <c r="C276" s="107"/>
      <c r="D276" s="58">
        <v>5</v>
      </c>
      <c r="E276" s="58">
        <v>4</v>
      </c>
      <c r="F276" s="81">
        <v>0.27</v>
      </c>
      <c r="G276" s="81">
        <v>0.22</v>
      </c>
      <c r="H276" s="62">
        <f t="shared" si="9"/>
        <v>-0.19999999999999996</v>
      </c>
      <c r="I276" s="62">
        <f t="shared" si="10"/>
        <v>-0.18518518518518523</v>
      </c>
    </row>
    <row r="277" spans="1:9" ht="15.75" x14ac:dyDescent="0.2">
      <c r="A277" s="139" t="s">
        <v>300</v>
      </c>
      <c r="B277" s="108"/>
      <c r="C277" s="109"/>
      <c r="D277" s="60">
        <v>337</v>
      </c>
      <c r="E277" s="60">
        <v>317</v>
      </c>
      <c r="F277" s="82">
        <v>18.39</v>
      </c>
      <c r="G277" s="82">
        <v>17.3</v>
      </c>
      <c r="H277" s="63">
        <f t="shared" si="9"/>
        <v>-5.9347181008902128E-2</v>
      </c>
      <c r="I277" s="63">
        <f t="shared" si="10"/>
        <v>-5.9271343121261588E-2</v>
      </c>
    </row>
    <row r="278" spans="1:9" ht="15.75" x14ac:dyDescent="0.2">
      <c r="A278" s="138" t="s">
        <v>301</v>
      </c>
      <c r="B278" s="106"/>
      <c r="C278" s="107"/>
      <c r="D278" s="58">
        <v>1</v>
      </c>
      <c r="E278" s="58">
        <v>0</v>
      </c>
      <c r="F278" s="81">
        <v>0.05</v>
      </c>
      <c r="G278" s="81">
        <v>0</v>
      </c>
      <c r="H278" s="62">
        <f t="shared" si="9"/>
        <v>-1</v>
      </c>
      <c r="I278" s="62">
        <f t="shared" si="10"/>
        <v>-1</v>
      </c>
    </row>
    <row r="279" spans="1:9" ht="15.75" x14ac:dyDescent="0.2">
      <c r="A279" s="139" t="s">
        <v>302</v>
      </c>
      <c r="B279" s="108"/>
      <c r="C279" s="109"/>
      <c r="D279" s="60">
        <v>9</v>
      </c>
      <c r="E279" s="60">
        <v>8</v>
      </c>
      <c r="F279" s="82">
        <v>0.49</v>
      </c>
      <c r="G279" s="82">
        <v>0.44</v>
      </c>
      <c r="H279" s="63">
        <f t="shared" si="9"/>
        <v>-0.11111111111111116</v>
      </c>
      <c r="I279" s="63">
        <f t="shared" si="10"/>
        <v>-0.10204081632653061</v>
      </c>
    </row>
    <row r="280" spans="1:9" ht="15.75" x14ac:dyDescent="0.2">
      <c r="A280" s="138" t="s">
        <v>303</v>
      </c>
      <c r="B280" s="106"/>
      <c r="C280" s="107"/>
      <c r="D280" s="58">
        <v>0</v>
      </c>
      <c r="E280" s="58">
        <v>1</v>
      </c>
      <c r="F280" s="81">
        <v>0</v>
      </c>
      <c r="G280" s="81">
        <v>0.05</v>
      </c>
      <c r="H280" s="62" t="str">
        <f t="shared" si="9"/>
        <v>N/A</v>
      </c>
      <c r="I280" s="62" t="str">
        <f t="shared" si="10"/>
        <v>N/A</v>
      </c>
    </row>
    <row r="281" spans="1:9" ht="15.75" x14ac:dyDescent="0.2">
      <c r="A281" s="139" t="s">
        <v>304</v>
      </c>
      <c r="B281" s="108"/>
      <c r="C281" s="109"/>
      <c r="D281" s="60">
        <v>0</v>
      </c>
      <c r="E281" s="60">
        <v>2</v>
      </c>
      <c r="F281" s="82">
        <v>0</v>
      </c>
      <c r="G281" s="82">
        <v>0.11</v>
      </c>
      <c r="H281" s="63" t="str">
        <f t="shared" si="9"/>
        <v>N/A</v>
      </c>
      <c r="I281" s="63" t="str">
        <f t="shared" si="10"/>
        <v>N/A</v>
      </c>
    </row>
    <row r="282" spans="1:9" ht="15.75" x14ac:dyDescent="0.2">
      <c r="A282" s="138" t="s">
        <v>305</v>
      </c>
      <c r="B282" s="106"/>
      <c r="C282" s="107"/>
      <c r="D282" s="58">
        <v>10</v>
      </c>
      <c r="E282" s="58">
        <v>19</v>
      </c>
      <c r="F282" s="81">
        <v>0.55000000000000004</v>
      </c>
      <c r="G282" s="81">
        <v>1.04</v>
      </c>
      <c r="H282" s="62">
        <f t="shared" si="9"/>
        <v>0.89999999999999991</v>
      </c>
      <c r="I282" s="62">
        <f t="shared" si="10"/>
        <v>0.89090909090909087</v>
      </c>
    </row>
    <row r="283" spans="1:9" ht="15.75" x14ac:dyDescent="0.2">
      <c r="A283" s="139" t="s">
        <v>306</v>
      </c>
      <c r="B283" s="108"/>
      <c r="C283" s="109"/>
      <c r="D283" s="60">
        <v>369</v>
      </c>
      <c r="E283" s="60">
        <v>348</v>
      </c>
      <c r="F283" s="82">
        <v>20.13</v>
      </c>
      <c r="G283" s="82">
        <v>18.989999999999998</v>
      </c>
      <c r="H283" s="63">
        <f t="shared" si="9"/>
        <v>-5.6910569105691033E-2</v>
      </c>
      <c r="I283" s="63">
        <f t="shared" si="10"/>
        <v>-5.663189269746649E-2</v>
      </c>
    </row>
    <row r="284" spans="1:9" ht="15.75" x14ac:dyDescent="0.2">
      <c r="A284" s="138" t="s">
        <v>237</v>
      </c>
      <c r="B284" s="106"/>
      <c r="C284" s="107"/>
      <c r="D284" s="58">
        <v>3858</v>
      </c>
      <c r="E284" s="58">
        <v>3767</v>
      </c>
      <c r="F284" s="81">
        <v>210.51</v>
      </c>
      <c r="G284" s="81">
        <v>205.55</v>
      </c>
      <c r="H284" s="62">
        <f t="shared" si="9"/>
        <v>-2.3587350959046183E-2</v>
      </c>
      <c r="I284" s="62">
        <f t="shared" si="10"/>
        <v>-2.356182604151813E-2</v>
      </c>
    </row>
    <row r="285" spans="1:9" ht="15.75" x14ac:dyDescent="0.2">
      <c r="A285" s="139" t="s">
        <v>321</v>
      </c>
      <c r="B285" s="108"/>
      <c r="C285" s="109"/>
      <c r="D285" s="60">
        <v>16</v>
      </c>
      <c r="E285" s="60">
        <v>12</v>
      </c>
      <c r="F285" s="82">
        <v>0.87</v>
      </c>
      <c r="G285" s="82">
        <v>0.65</v>
      </c>
      <c r="H285" s="63">
        <f t="shared" si="9"/>
        <v>-0.25</v>
      </c>
      <c r="I285" s="63">
        <f t="shared" si="10"/>
        <v>-0.25287356321839083</v>
      </c>
    </row>
    <row r="286" spans="1:9" ht="15.75" x14ac:dyDescent="0.2">
      <c r="A286" s="138" t="s">
        <v>307</v>
      </c>
      <c r="B286" s="106"/>
      <c r="C286" s="107"/>
      <c r="D286" s="58">
        <v>182</v>
      </c>
      <c r="E286" s="58">
        <v>156</v>
      </c>
      <c r="F286" s="81">
        <v>9.93</v>
      </c>
      <c r="G286" s="81">
        <v>8.51</v>
      </c>
      <c r="H286" s="62">
        <f t="shared" si="9"/>
        <v>-0.1428571428571429</v>
      </c>
      <c r="I286" s="62">
        <f t="shared" si="10"/>
        <v>-0.14300100704934537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0</v>
      </c>
      <c r="E288" s="58">
        <v>1</v>
      </c>
      <c r="F288" s="81">
        <v>0</v>
      </c>
      <c r="G288" s="81">
        <v>0.05</v>
      </c>
      <c r="H288" s="62" t="str">
        <f t="shared" si="9"/>
        <v>N/A</v>
      </c>
      <c r="I288" s="62" t="str">
        <f t="shared" si="10"/>
        <v>N/A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184</v>
      </c>
      <c r="E290" s="58">
        <v>132</v>
      </c>
      <c r="F290" s="81">
        <v>10.039999999999999</v>
      </c>
      <c r="G290" s="81">
        <v>7.2</v>
      </c>
      <c r="H290" s="62">
        <f t="shared" si="9"/>
        <v>-0.28260869565217395</v>
      </c>
      <c r="I290" s="62">
        <f t="shared" si="10"/>
        <v>-0.28286852589641431</v>
      </c>
    </row>
    <row r="291" spans="1:9" ht="15.75" x14ac:dyDescent="0.2">
      <c r="A291" s="139" t="s">
        <v>216</v>
      </c>
      <c r="B291" s="108"/>
      <c r="C291" s="109"/>
      <c r="D291" s="60">
        <v>1274</v>
      </c>
      <c r="E291" s="60">
        <v>1299</v>
      </c>
      <c r="F291" s="82">
        <v>69.52</v>
      </c>
      <c r="G291" s="82">
        <v>70.88</v>
      </c>
      <c r="H291" s="63">
        <f t="shared" si="9"/>
        <v>1.9623233908948157E-2</v>
      </c>
      <c r="I291" s="63">
        <f t="shared" si="10"/>
        <v>1.9562715765247374E-2</v>
      </c>
    </row>
    <row r="292" spans="1:9" ht="15.75" x14ac:dyDescent="0.2">
      <c r="A292" s="138" t="s">
        <v>311</v>
      </c>
      <c r="B292" s="106"/>
      <c r="C292" s="107"/>
      <c r="D292" s="58">
        <v>0</v>
      </c>
      <c r="E292" s="58">
        <v>5</v>
      </c>
      <c r="F292" s="81">
        <v>0</v>
      </c>
      <c r="G292" s="81">
        <v>0.27</v>
      </c>
      <c r="H292" s="62" t="str">
        <f t="shared" si="9"/>
        <v>N/A</v>
      </c>
      <c r="I292" s="62" t="str">
        <f t="shared" si="10"/>
        <v>N/A</v>
      </c>
    </row>
    <row r="293" spans="1:9" ht="15.75" x14ac:dyDescent="0.2">
      <c r="A293" s="139" t="s">
        <v>312</v>
      </c>
      <c r="B293" s="108"/>
      <c r="C293" s="109"/>
      <c r="D293" s="60">
        <v>94</v>
      </c>
      <c r="E293" s="60">
        <v>27</v>
      </c>
      <c r="F293" s="82">
        <v>5.13</v>
      </c>
      <c r="G293" s="82">
        <v>1.47</v>
      </c>
      <c r="H293" s="63">
        <f t="shared" si="9"/>
        <v>-0.71276595744680848</v>
      </c>
      <c r="I293" s="63">
        <f t="shared" si="10"/>
        <v>-0.71345029239766089</v>
      </c>
    </row>
    <row r="294" spans="1:9" ht="15.75" x14ac:dyDescent="0.2">
      <c r="A294" s="138" t="s">
        <v>313</v>
      </c>
      <c r="B294" s="106"/>
      <c r="C294" s="107"/>
      <c r="D294" s="58">
        <v>7</v>
      </c>
      <c r="E294" s="58">
        <v>11</v>
      </c>
      <c r="F294" s="81">
        <v>0.38</v>
      </c>
      <c r="G294" s="81">
        <v>0.6</v>
      </c>
      <c r="H294" s="62">
        <f t="shared" si="9"/>
        <v>0.5714285714285714</v>
      </c>
      <c r="I294" s="62">
        <f t="shared" si="10"/>
        <v>0.57894736842105265</v>
      </c>
    </row>
    <row r="295" spans="1:9" ht="15.75" x14ac:dyDescent="0.2">
      <c r="A295" s="139" t="s">
        <v>314</v>
      </c>
      <c r="B295" s="108"/>
      <c r="C295" s="109"/>
      <c r="D295" s="60">
        <v>2</v>
      </c>
      <c r="E295" s="60">
        <v>2</v>
      </c>
      <c r="F295" s="82">
        <v>0.11</v>
      </c>
      <c r="G295" s="82">
        <v>0.11</v>
      </c>
      <c r="H295" s="63">
        <f t="shared" si="9"/>
        <v>0</v>
      </c>
      <c r="I295" s="63">
        <f t="shared" si="10"/>
        <v>0</v>
      </c>
    </row>
    <row r="296" spans="1:9" ht="15.75" x14ac:dyDescent="0.2">
      <c r="A296" s="138" t="s">
        <v>315</v>
      </c>
      <c r="B296" s="106"/>
      <c r="C296" s="107"/>
      <c r="D296" s="58">
        <v>28</v>
      </c>
      <c r="E296" s="58">
        <v>27</v>
      </c>
      <c r="F296" s="81">
        <v>1.53</v>
      </c>
      <c r="G296" s="81">
        <v>1.47</v>
      </c>
      <c r="H296" s="62">
        <f t="shared" si="9"/>
        <v>-3.5714285714285698E-2</v>
      </c>
      <c r="I296" s="62">
        <f t="shared" si="10"/>
        <v>-3.9215686274509887E-2</v>
      </c>
    </row>
    <row r="297" spans="1:9" ht="15.75" x14ac:dyDescent="0.2">
      <c r="A297" s="139" t="s">
        <v>316</v>
      </c>
      <c r="B297" s="108"/>
      <c r="C297" s="109"/>
      <c r="D297" s="60">
        <v>128</v>
      </c>
      <c r="E297" s="60">
        <v>97</v>
      </c>
      <c r="F297" s="82">
        <v>6.98</v>
      </c>
      <c r="G297" s="82">
        <v>5.29</v>
      </c>
      <c r="H297" s="63">
        <f t="shared" si="9"/>
        <v>-0.2421875</v>
      </c>
      <c r="I297" s="63">
        <f t="shared" si="10"/>
        <v>-0.24212034383954162</v>
      </c>
    </row>
    <row r="298" spans="1:9" ht="15.75" x14ac:dyDescent="0.2">
      <c r="A298" s="138" t="s">
        <v>317</v>
      </c>
      <c r="B298" s="106"/>
      <c r="C298" s="107"/>
      <c r="D298" s="58">
        <v>955</v>
      </c>
      <c r="E298" s="58">
        <v>844</v>
      </c>
      <c r="F298" s="81">
        <v>52.11</v>
      </c>
      <c r="G298" s="81">
        <v>46.05</v>
      </c>
      <c r="H298" s="62">
        <f t="shared" si="9"/>
        <v>-0.11623036649214658</v>
      </c>
      <c r="I298" s="62">
        <f t="shared" si="10"/>
        <v>-0.11629245826137025</v>
      </c>
    </row>
    <row r="299" spans="1:9" ht="15.75" x14ac:dyDescent="0.2">
      <c r="A299" s="139" t="s">
        <v>318</v>
      </c>
      <c r="B299" s="108"/>
      <c r="C299" s="109"/>
      <c r="D299" s="60">
        <v>1153</v>
      </c>
      <c r="E299" s="60">
        <v>776</v>
      </c>
      <c r="F299" s="82">
        <v>62.91</v>
      </c>
      <c r="G299" s="82">
        <v>42.34</v>
      </c>
      <c r="H299" s="63">
        <f t="shared" si="9"/>
        <v>-0.32697311361665227</v>
      </c>
      <c r="I299" s="63">
        <f t="shared" si="10"/>
        <v>-0.32697504371324104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187504</v>
      </c>
      <c r="C384" s="166">
        <f>B384/B$403</f>
        <v>0.25625592792733692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141187</v>
      </c>
      <c r="C385" s="166">
        <f>B385/B$403</f>
        <v>0.19295591398731185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339462</v>
      </c>
      <c r="C386" s="166">
        <f>B386/B$403</f>
        <v>0.46393223507802311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45939</v>
      </c>
      <c r="C387" s="166">
        <f>B387/B$403</f>
        <v>6.2783413010143424E-2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636</v>
      </c>
      <c r="C388" s="166">
        <f>B388/B$403</f>
        <v>8.692015645628162E-4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182098</v>
      </c>
      <c r="E389" s="166">
        <f>D389/D$403</f>
        <v>0.25024461301671064</v>
      </c>
      <c r="F389" s="165">
        <v>182617</v>
      </c>
      <c r="G389" s="166">
        <f>F389/F$403</f>
        <v>0.25168208868418079</v>
      </c>
      <c r="H389" s="165">
        <v>100858</v>
      </c>
      <c r="I389" s="166">
        <f t="shared" ref="I389:I396" si="11">H389/H$403</f>
        <v>0.18048969044491608</v>
      </c>
    </row>
    <row r="390" spans="1:9" ht="15.75" x14ac:dyDescent="0.25">
      <c r="A390" s="161" t="s">
        <v>345</v>
      </c>
      <c r="B390" s="167"/>
      <c r="C390" s="167"/>
      <c r="D390" s="165">
        <v>156325</v>
      </c>
      <c r="E390" s="166">
        <f t="shared" ref="E390:E397" si="12">D390/D$403</f>
        <v>0.21482657211961301</v>
      </c>
      <c r="F390" s="165">
        <v>161137</v>
      </c>
      <c r="G390" s="166">
        <f t="shared" ref="G390:G397" si="13">F390/F$403</f>
        <v>0.22207843039970451</v>
      </c>
      <c r="H390" s="165">
        <v>131565</v>
      </c>
      <c r="I390" s="166">
        <f t="shared" si="11"/>
        <v>0.23544117594425218</v>
      </c>
    </row>
    <row r="391" spans="1:9" ht="15.75" x14ac:dyDescent="0.25">
      <c r="A391" s="161" t="s">
        <v>346</v>
      </c>
      <c r="B391" s="167"/>
      <c r="C391" s="167"/>
      <c r="D391" s="165">
        <v>12877</v>
      </c>
      <c r="E391" s="166">
        <f t="shared" si="12"/>
        <v>1.7695965259454705E-2</v>
      </c>
      <c r="F391" s="165">
        <v>11985</v>
      </c>
      <c r="G391" s="166">
        <f t="shared" si="13"/>
        <v>1.6517683637776913E-2</v>
      </c>
      <c r="H391" s="165">
        <v>11632</v>
      </c>
      <c r="I391" s="166">
        <f t="shared" si="11"/>
        <v>2.0815959856979753E-2</v>
      </c>
    </row>
    <row r="392" spans="1:9" ht="15.75" x14ac:dyDescent="0.25">
      <c r="A392" s="161" t="s">
        <v>347</v>
      </c>
      <c r="B392" s="167"/>
      <c r="C392" s="167"/>
      <c r="D392" s="165">
        <v>26493</v>
      </c>
      <c r="E392" s="166">
        <f t="shared" si="12"/>
        <v>3.6407486807387861E-2</v>
      </c>
      <c r="F392" s="165">
        <v>31710</v>
      </c>
      <c r="G392" s="166">
        <f t="shared" si="13"/>
        <v>4.370260727191539E-2</v>
      </c>
      <c r="H392" s="165">
        <v>30231</v>
      </c>
      <c r="I392" s="166">
        <f t="shared" si="11"/>
        <v>5.4099663208077277E-2</v>
      </c>
    </row>
    <row r="393" spans="1:9" ht="15.75" x14ac:dyDescent="0.25">
      <c r="A393" s="161" t="s">
        <v>348</v>
      </c>
      <c r="B393" s="167"/>
      <c r="C393" s="167"/>
      <c r="D393" s="165">
        <v>56215</v>
      </c>
      <c r="E393" s="166">
        <f t="shared" si="12"/>
        <v>7.7252363676341251E-2</v>
      </c>
      <c r="F393" s="165">
        <v>49649</v>
      </c>
      <c r="G393" s="166">
        <f t="shared" si="13"/>
        <v>6.8426072167875343E-2</v>
      </c>
      <c r="H393" s="165">
        <v>15759</v>
      </c>
      <c r="I393" s="166">
        <f t="shared" si="11"/>
        <v>2.8201402285603847E-2</v>
      </c>
    </row>
    <row r="394" spans="1:9" ht="15.75" x14ac:dyDescent="0.25">
      <c r="A394" s="161" t="s">
        <v>349</v>
      </c>
      <c r="B394" s="167"/>
      <c r="C394" s="167"/>
      <c r="D394" s="165">
        <v>26999</v>
      </c>
      <c r="E394" s="166">
        <f t="shared" si="12"/>
        <v>3.7102847405452943E-2</v>
      </c>
      <c r="F394" s="165">
        <v>19537</v>
      </c>
      <c r="G394" s="166">
        <f t="shared" si="13"/>
        <v>2.6925822714330212E-2</v>
      </c>
      <c r="H394" s="165">
        <v>28685</v>
      </c>
      <c r="I394" s="166">
        <f t="shared" si="11"/>
        <v>5.1333030304114874E-2</v>
      </c>
    </row>
    <row r="395" spans="1:9" ht="15.75" x14ac:dyDescent="0.25">
      <c r="A395" s="161" t="s">
        <v>350</v>
      </c>
      <c r="B395" s="167"/>
      <c r="C395" s="167"/>
      <c r="D395" s="165">
        <v>211929</v>
      </c>
      <c r="E395" s="166">
        <f t="shared" si="12"/>
        <v>0.29123928100263852</v>
      </c>
      <c r="F395" s="165">
        <v>211670</v>
      </c>
      <c r="G395" s="166">
        <f t="shared" si="13"/>
        <v>0.29172282816923151</v>
      </c>
      <c r="H395" s="165">
        <v>186033</v>
      </c>
      <c r="I395" s="166">
        <f t="shared" si="11"/>
        <v>0.33291398384400916</v>
      </c>
    </row>
    <row r="396" spans="1:9" ht="15.75" x14ac:dyDescent="0.25">
      <c r="A396" s="161" t="s">
        <v>351</v>
      </c>
      <c r="B396" s="167"/>
      <c r="C396" s="167"/>
      <c r="D396" s="165">
        <v>14314</v>
      </c>
      <c r="E396" s="166">
        <f t="shared" si="12"/>
        <v>1.9670734388742304E-2</v>
      </c>
      <c r="F396" s="165">
        <v>14233</v>
      </c>
      <c r="G396" s="166">
        <f t="shared" si="13"/>
        <v>1.9615869104420428E-2</v>
      </c>
      <c r="H396" s="165">
        <v>9487</v>
      </c>
      <c r="I396" s="166">
        <f t="shared" si="11"/>
        <v>1.6977390918429067E-2</v>
      </c>
    </row>
    <row r="397" spans="1:9" ht="15.75" x14ac:dyDescent="0.25">
      <c r="A397" s="161" t="s">
        <v>352</v>
      </c>
      <c r="B397" s="167"/>
      <c r="C397" s="167"/>
      <c r="D397" s="165">
        <v>14531</v>
      </c>
      <c r="E397" s="166">
        <f t="shared" si="12"/>
        <v>1.9968942392260335E-2</v>
      </c>
      <c r="F397" s="165">
        <v>17853</v>
      </c>
      <c r="G397" s="166">
        <f t="shared" si="13"/>
        <v>2.4604940007111494E-2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21070</v>
      </c>
      <c r="I398" s="166">
        <f>H398/H$403</f>
        <v>3.7705663186602768E-2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8252</v>
      </c>
      <c r="I399" s="166">
        <f>H399/H$403</f>
        <v>1.4767305771990794E-2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213</v>
      </c>
      <c r="C401" s="166">
        <f>B401/B$403</f>
        <v>2.9110052398094319E-4</v>
      </c>
      <c r="D401" s="165">
        <v>292</v>
      </c>
      <c r="E401" s="166">
        <f>D401/D$403</f>
        <v>4.0127528583992962E-4</v>
      </c>
      <c r="F401" s="165">
        <v>313</v>
      </c>
      <c r="G401" s="166">
        <f>F401/F$403</f>
        <v>4.3137546755312258E-4</v>
      </c>
      <c r="H401" s="165">
        <v>332</v>
      </c>
      <c r="I401" s="166">
        <f>H401/H$403</f>
        <v>5.941281527267261E-4</v>
      </c>
    </row>
    <row r="402" spans="1:9" x14ac:dyDescent="0.2">
      <c r="A402" s="163" t="s">
        <v>356</v>
      </c>
      <c r="B402" s="165">
        <v>16765</v>
      </c>
      <c r="C402" s="166">
        <f>B402/B$403</f>
        <v>2.2912207908640903E-2</v>
      </c>
      <c r="D402" s="165">
        <v>25607</v>
      </c>
      <c r="E402" s="166">
        <f>D402/D$403</f>
        <v>3.5189918645558489E-2</v>
      </c>
      <c r="F402" s="165">
        <v>24882</v>
      </c>
      <c r="G402" s="166">
        <f>F402/F$403</f>
        <v>3.4292282375900304E-2</v>
      </c>
      <c r="H402" s="165">
        <v>14898</v>
      </c>
      <c r="I402" s="166">
        <f>H402/H$403</f>
        <v>2.6660606082297485E-2</v>
      </c>
    </row>
    <row r="403" spans="1:9" ht="15.75" x14ac:dyDescent="0.2">
      <c r="A403" s="140" t="s">
        <v>357</v>
      </c>
      <c r="B403" s="168">
        <f>SUM(B384:B388,B401:B402)</f>
        <v>731706</v>
      </c>
      <c r="C403" s="169">
        <f>SUM(C384:C388,C401:C402)</f>
        <v>1</v>
      </c>
      <c r="D403" s="168">
        <f>SUM(D389:D397,D400:D402)</f>
        <v>727680</v>
      </c>
      <c r="E403" s="169">
        <f>SUM(E389:E397,E400:E402)</f>
        <v>0.99999999999999989</v>
      </c>
      <c r="F403" s="168">
        <f>SUM(F389:F397,F400:F402)</f>
        <v>725586</v>
      </c>
      <c r="G403" s="169">
        <f>SUM(G389:G397,G400:G402)</f>
        <v>0.99999999999999989</v>
      </c>
      <c r="H403" s="168">
        <f>SUM(H389:H396,H398:H402)</f>
        <v>558802</v>
      </c>
      <c r="I403" s="169">
        <f>SUM(I389:I396,I398:I402)</f>
        <v>1</v>
      </c>
    </row>
    <row r="404" spans="1:9" x14ac:dyDescent="0.2">
      <c r="A404" s="163" t="s">
        <v>358</v>
      </c>
      <c r="B404" s="165">
        <v>1279679</v>
      </c>
      <c r="C404" s="170"/>
      <c r="D404" s="165">
        <v>1279679</v>
      </c>
      <c r="E404" s="170"/>
      <c r="F404" s="165">
        <v>1279679</v>
      </c>
      <c r="G404" s="170"/>
      <c r="H404" s="165">
        <v>1300795</v>
      </c>
      <c r="I404" s="170"/>
    </row>
    <row r="405" spans="1:9" ht="15.75" x14ac:dyDescent="0.2">
      <c r="A405" s="140" t="s">
        <v>359</v>
      </c>
      <c r="B405" s="171">
        <f>B403/B404</f>
        <v>0.57178870638652346</v>
      </c>
      <c r="C405" s="169"/>
      <c r="D405" s="171">
        <f>D403/D404</f>
        <v>0.56864260490326091</v>
      </c>
      <c r="E405" s="169"/>
      <c r="F405" s="171">
        <f>F403/F404</f>
        <v>0.56700625703789775</v>
      </c>
      <c r="G405" s="169"/>
      <c r="H405" s="171">
        <f>H403/H404</f>
        <v>0.42958498456713012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213404</v>
      </c>
      <c r="D429" s="177">
        <f t="shared" ref="D429:D434" si="14">C429/$B$58</f>
        <v>0.11571422916735576</v>
      </c>
      <c r="E429" s="172">
        <v>92479</v>
      </c>
      <c r="F429" s="177">
        <f>E429/$C$58</f>
        <v>0.10215468295032278</v>
      </c>
      <c r="G429" s="172">
        <v>120925</v>
      </c>
      <c r="H429" s="177">
        <f>G429/$D$58</f>
        <v>0.12878761253273607</v>
      </c>
    </row>
    <row r="430" spans="1:8" x14ac:dyDescent="0.2">
      <c r="A430" s="258" t="s">
        <v>364</v>
      </c>
      <c r="B430" s="259"/>
      <c r="C430" s="165">
        <v>193459</v>
      </c>
      <c r="D430" s="178">
        <f t="shared" si="14"/>
        <v>0.10489943515813892</v>
      </c>
      <c r="E430" s="165">
        <v>82083</v>
      </c>
      <c r="F430" s="178">
        <f t="shared" ref="F430:F441" si="15">E430/$C$58</f>
        <v>9.067099385386243E-2</v>
      </c>
      <c r="G430" s="165">
        <v>111376</v>
      </c>
      <c r="H430" s="178">
        <f t="shared" ref="H430:H441" si="16">G430/$D$58</f>
        <v>0.11861773110147622</v>
      </c>
    </row>
    <row r="431" spans="1:8" x14ac:dyDescent="0.2">
      <c r="A431" s="258" t="s">
        <v>365</v>
      </c>
      <c r="B431" s="259"/>
      <c r="C431" s="165">
        <v>19945</v>
      </c>
      <c r="D431" s="178">
        <f t="shared" si="14"/>
        <v>1.081479400921684E-2</v>
      </c>
      <c r="E431" s="165">
        <v>10396</v>
      </c>
      <c r="F431" s="178">
        <f t="shared" si="15"/>
        <v>1.1483689096460338E-2</v>
      </c>
      <c r="G431" s="165">
        <v>9549</v>
      </c>
      <c r="H431" s="178">
        <f t="shared" si="16"/>
        <v>1.0169881431259844E-2</v>
      </c>
    </row>
    <row r="432" spans="1:8" ht="15.75" x14ac:dyDescent="0.25">
      <c r="A432" s="256" t="s">
        <v>366</v>
      </c>
      <c r="B432" s="257"/>
      <c r="C432" s="172">
        <v>6683</v>
      </c>
      <c r="D432" s="177">
        <f t="shared" si="14"/>
        <v>3.6237286720278835E-3</v>
      </c>
      <c r="E432" s="172">
        <v>3846</v>
      </c>
      <c r="F432" s="177">
        <f t="shared" si="15"/>
        <v>4.2483905603103557E-3</v>
      </c>
      <c r="G432" s="172">
        <v>2837</v>
      </c>
      <c r="H432" s="177">
        <f t="shared" si="16"/>
        <v>3.0214633595647901E-3</v>
      </c>
    </row>
    <row r="433" spans="1:8" x14ac:dyDescent="0.2">
      <c r="A433" s="258" t="s">
        <v>364</v>
      </c>
      <c r="B433" s="259"/>
      <c r="C433" s="165">
        <v>466</v>
      </c>
      <c r="D433" s="178">
        <f t="shared" si="14"/>
        <v>2.5267956923013526E-4</v>
      </c>
      <c r="E433" s="165">
        <v>279</v>
      </c>
      <c r="F433" s="178">
        <f t="shared" si="15"/>
        <v>3.0819057886806792E-4</v>
      </c>
      <c r="G433" s="165">
        <v>187</v>
      </c>
      <c r="H433" s="178">
        <f t="shared" si="16"/>
        <v>1.9915884675312503E-4</v>
      </c>
    </row>
    <row r="434" spans="1:8" x14ac:dyDescent="0.2">
      <c r="A434" s="258" t="s">
        <v>365</v>
      </c>
      <c r="B434" s="259"/>
      <c r="C434" s="165">
        <v>6217</v>
      </c>
      <c r="D434" s="178">
        <f t="shared" si="14"/>
        <v>3.3710491027977483E-3</v>
      </c>
      <c r="E434" s="165">
        <v>3567</v>
      </c>
      <c r="F434" s="178">
        <f t="shared" si="15"/>
        <v>3.9401999814422878E-3</v>
      </c>
      <c r="G434" s="165">
        <v>2650</v>
      </c>
      <c r="H434" s="178">
        <f t="shared" si="16"/>
        <v>2.822304512811665E-3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1395</v>
      </c>
      <c r="D436" s="177">
        <f t="shared" ref="D436:D441" si="17">C436/$B$58</f>
        <v>7.5641201518463234E-4</v>
      </c>
      <c r="E436" s="172">
        <v>537</v>
      </c>
      <c r="F436" s="177">
        <f t="shared" si="15"/>
        <v>5.9318401739122753E-4</v>
      </c>
      <c r="G436" s="172">
        <v>858</v>
      </c>
      <c r="H436" s="177">
        <f t="shared" si="16"/>
        <v>9.1378764980845606E-4</v>
      </c>
    </row>
    <row r="437" spans="1:8" x14ac:dyDescent="0.2">
      <c r="A437" s="258" t="s">
        <v>364</v>
      </c>
      <c r="B437" s="259"/>
      <c r="C437" s="165">
        <v>1276</v>
      </c>
      <c r="D437" s="178">
        <f t="shared" si="17"/>
        <v>6.9188654578895403E-4</v>
      </c>
      <c r="E437" s="165">
        <v>475</v>
      </c>
      <c r="F437" s="178">
        <f t="shared" si="15"/>
        <v>5.2469722208721241E-4</v>
      </c>
      <c r="G437" s="165">
        <v>801</v>
      </c>
      <c r="H437" s="178">
        <f t="shared" si="16"/>
        <v>8.5308147726873343E-4</v>
      </c>
    </row>
    <row r="438" spans="1:8" x14ac:dyDescent="0.2">
      <c r="A438" s="258" t="s">
        <v>365</v>
      </c>
      <c r="B438" s="259"/>
      <c r="C438" s="165">
        <v>119</v>
      </c>
      <c r="D438" s="178">
        <f t="shared" si="17"/>
        <v>6.4525469395678315E-5</v>
      </c>
      <c r="E438" s="165">
        <v>62</v>
      </c>
      <c r="F438" s="178">
        <f t="shared" si="15"/>
        <v>6.8486795304015089E-5</v>
      </c>
      <c r="G438" s="165">
        <v>57</v>
      </c>
      <c r="H438" s="178">
        <f t="shared" si="16"/>
        <v>6.0706172539722606E-5</v>
      </c>
    </row>
    <row r="439" spans="1:8" ht="15.75" x14ac:dyDescent="0.25">
      <c r="A439" s="256" t="s">
        <v>366</v>
      </c>
      <c r="B439" s="257"/>
      <c r="C439" s="172">
        <v>6</v>
      </c>
      <c r="D439" s="177">
        <f t="shared" si="17"/>
        <v>3.2533850115468055E-6</v>
      </c>
      <c r="E439" s="172">
        <v>3</v>
      </c>
      <c r="F439" s="177">
        <f t="shared" si="15"/>
        <v>3.3138771921297625E-6</v>
      </c>
      <c r="G439" s="172">
        <v>3</v>
      </c>
      <c r="H439" s="177">
        <f t="shared" si="16"/>
        <v>3.1950617126169794E-6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5.4223083525780095E-7</v>
      </c>
      <c r="E440" s="175">
        <v>1</v>
      </c>
      <c r="F440" s="178">
        <f t="shared" si="15"/>
        <v>1.1046257307099209E-6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5</v>
      </c>
      <c r="D441" s="178">
        <f t="shared" si="17"/>
        <v>2.7111541762890049E-6</v>
      </c>
      <c r="E441" s="165">
        <v>2</v>
      </c>
      <c r="F441" s="178">
        <f t="shared" si="15"/>
        <v>2.2092514614198418E-6</v>
      </c>
      <c r="G441" s="165">
        <v>3</v>
      </c>
      <c r="H441" s="178">
        <f t="shared" si="16"/>
        <v>3.1950617126169794E-6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122</v>
      </c>
      <c r="D467" s="60">
        <v>122</v>
      </c>
      <c r="E467" s="60">
        <v>123</v>
      </c>
      <c r="F467" s="60">
        <v>123</v>
      </c>
      <c r="G467" s="60">
        <v>124</v>
      </c>
      <c r="H467" s="60">
        <v>124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694</v>
      </c>
      <c r="D469" s="60">
        <v>702</v>
      </c>
      <c r="E469" s="60">
        <v>709</v>
      </c>
      <c r="F469" s="60">
        <v>716</v>
      </c>
      <c r="G469" s="60">
        <v>727</v>
      </c>
      <c r="H469" s="60">
        <v>730</v>
      </c>
    </row>
    <row r="470" spans="1:8" x14ac:dyDescent="0.2">
      <c r="A470" s="138" t="s">
        <v>441</v>
      </c>
      <c r="B470" s="106"/>
      <c r="C470" s="58">
        <v>105</v>
      </c>
      <c r="D470" s="58">
        <v>107</v>
      </c>
      <c r="E470" s="58">
        <v>110</v>
      </c>
      <c r="F470" s="58">
        <v>113</v>
      </c>
      <c r="G470" s="58">
        <v>115</v>
      </c>
      <c r="H470" s="58">
        <v>119</v>
      </c>
    </row>
    <row r="471" spans="1:8" x14ac:dyDescent="0.2">
      <c r="A471" s="139" t="s">
        <v>442</v>
      </c>
      <c r="B471" s="108"/>
      <c r="C471" s="60">
        <v>6</v>
      </c>
      <c r="D471" s="60">
        <v>6</v>
      </c>
      <c r="E471" s="60">
        <v>6</v>
      </c>
      <c r="F471" s="60">
        <v>8</v>
      </c>
      <c r="G471" s="60">
        <v>10</v>
      </c>
      <c r="H471" s="60">
        <v>11</v>
      </c>
    </row>
    <row r="472" spans="1:8" x14ac:dyDescent="0.2">
      <c r="A472" s="138" t="s">
        <v>443</v>
      </c>
      <c r="B472" s="106"/>
      <c r="C472" s="58">
        <v>583</v>
      </c>
      <c r="D472" s="58">
        <v>589</v>
      </c>
      <c r="E472" s="58">
        <v>593</v>
      </c>
      <c r="F472" s="58">
        <v>595</v>
      </c>
      <c r="G472" s="58">
        <v>602</v>
      </c>
      <c r="H472" s="58">
        <v>600</v>
      </c>
    </row>
    <row r="473" spans="1:8" x14ac:dyDescent="0.2">
      <c r="A473" s="139" t="s">
        <v>444</v>
      </c>
      <c r="B473" s="108"/>
      <c r="C473" s="60">
        <v>2209708</v>
      </c>
      <c r="D473" s="60">
        <v>2132491</v>
      </c>
      <c r="E473" s="60">
        <v>2344937</v>
      </c>
      <c r="F473" s="60">
        <v>2148339</v>
      </c>
      <c r="G473" s="60">
        <v>2176892</v>
      </c>
      <c r="H473" s="60">
        <v>2199182</v>
      </c>
    </row>
    <row r="474" spans="1:8" x14ac:dyDescent="0.2">
      <c r="A474" s="138" t="s">
        <v>445</v>
      </c>
      <c r="B474" s="106"/>
      <c r="C474" s="58">
        <v>0</v>
      </c>
      <c r="D474" s="58">
        <v>10765</v>
      </c>
      <c r="E474" s="58">
        <v>10804</v>
      </c>
      <c r="F474" s="58">
        <v>11081</v>
      </c>
      <c r="G474" s="58">
        <v>11438</v>
      </c>
      <c r="H474" s="58">
        <v>11397</v>
      </c>
    </row>
    <row r="475" spans="1:8" x14ac:dyDescent="0.2">
      <c r="A475" s="139" t="s">
        <v>446</v>
      </c>
      <c r="B475" s="108"/>
      <c r="C475" s="60">
        <v>7431</v>
      </c>
      <c r="D475" s="60">
        <v>7526</v>
      </c>
      <c r="E475" s="60">
        <v>7619</v>
      </c>
      <c r="F475" s="60">
        <v>7755</v>
      </c>
      <c r="G475" s="60">
        <v>7870</v>
      </c>
      <c r="H475" s="60">
        <v>8036</v>
      </c>
    </row>
    <row r="476" spans="1:8" x14ac:dyDescent="0.2">
      <c r="A476" s="138" t="s">
        <v>447</v>
      </c>
      <c r="B476" s="106"/>
      <c r="C476" s="58">
        <v>1805730</v>
      </c>
      <c r="D476" s="58">
        <v>1688646</v>
      </c>
      <c r="E476" s="58">
        <v>1770313</v>
      </c>
      <c r="F476" s="58">
        <v>1808557</v>
      </c>
      <c r="G476" s="58">
        <v>1765944</v>
      </c>
      <c r="H476" s="58">
        <v>1923095</v>
      </c>
    </row>
    <row r="477" spans="1:8" x14ac:dyDescent="0.2">
      <c r="A477" s="139" t="s">
        <v>448</v>
      </c>
      <c r="B477" s="108"/>
      <c r="C477" s="60">
        <v>1458267</v>
      </c>
      <c r="D477" s="60">
        <v>0</v>
      </c>
      <c r="E477" s="60">
        <v>1513380</v>
      </c>
      <c r="F477" s="60">
        <v>1551494</v>
      </c>
      <c r="G477" s="60">
        <v>1405786</v>
      </c>
      <c r="H477" s="60">
        <v>1414864</v>
      </c>
    </row>
    <row r="478" spans="1:8" x14ac:dyDescent="0.2">
      <c r="A478" s="138" t="s">
        <v>449</v>
      </c>
      <c r="B478" s="106"/>
      <c r="C478" s="58">
        <v>1458267</v>
      </c>
      <c r="D478" s="58">
        <v>0</v>
      </c>
      <c r="E478" s="58">
        <v>1513380</v>
      </c>
      <c r="F478" s="58">
        <v>1551494</v>
      </c>
      <c r="G478" s="58">
        <v>1405786</v>
      </c>
      <c r="H478" s="58">
        <v>1414864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281095</v>
      </c>
      <c r="D481" s="60">
        <v>0</v>
      </c>
      <c r="E481" s="60">
        <v>274609</v>
      </c>
      <c r="F481" s="60">
        <v>277612</v>
      </c>
      <c r="G481" s="60">
        <v>279713</v>
      </c>
      <c r="H481" s="60">
        <v>281447</v>
      </c>
    </row>
    <row r="482" spans="1:8" x14ac:dyDescent="0.2">
      <c r="A482" s="138" t="s">
        <v>453</v>
      </c>
      <c r="B482" s="106"/>
      <c r="C482" s="58">
        <v>275853</v>
      </c>
      <c r="D482" s="58">
        <v>0</v>
      </c>
      <c r="E482" s="58">
        <v>274609</v>
      </c>
      <c r="F482" s="58">
        <v>277612</v>
      </c>
      <c r="G482" s="58">
        <v>279713</v>
      </c>
      <c r="H482" s="58">
        <v>281447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5242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8.1967213114753079E-3</v>
      </c>
      <c r="E487" s="186">
        <f t="shared" si="18"/>
        <v>0</v>
      </c>
      <c r="F487" s="186">
        <f t="shared" si="18"/>
        <v>8.1300813008129413E-3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1.1527377521613813E-2</v>
      </c>
      <c r="D489" s="186">
        <f t="shared" si="19"/>
        <v>9.9715099715098621E-3</v>
      </c>
      <c r="E489" s="186">
        <f t="shared" si="19"/>
        <v>9.873060648801113E-3</v>
      </c>
      <c r="F489" s="186">
        <f t="shared" si="19"/>
        <v>1.5363128491620026E-2</v>
      </c>
      <c r="G489" s="186">
        <f t="shared" si="19"/>
        <v>4.126547455295837E-3</v>
      </c>
    </row>
    <row r="490" spans="1:8" x14ac:dyDescent="0.2">
      <c r="A490" s="138" t="s">
        <v>441</v>
      </c>
      <c r="B490" s="106"/>
      <c r="C490" s="187">
        <f t="shared" si="19"/>
        <v>1.904761904761898E-2</v>
      </c>
      <c r="D490" s="187">
        <f t="shared" si="19"/>
        <v>2.8037383177569986E-2</v>
      </c>
      <c r="E490" s="187">
        <f t="shared" si="19"/>
        <v>2.7272727272727337E-2</v>
      </c>
      <c r="F490" s="187">
        <f t="shared" si="19"/>
        <v>1.7699115044247815E-2</v>
      </c>
      <c r="G490" s="187">
        <f t="shared" si="19"/>
        <v>3.4782608695652195E-2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0.33333333333333326</v>
      </c>
      <c r="F491" s="186">
        <f t="shared" si="19"/>
        <v>0.25</v>
      </c>
      <c r="G491" s="186">
        <f t="shared" si="19"/>
        <v>0.10000000000000009</v>
      </c>
    </row>
    <row r="492" spans="1:8" x14ac:dyDescent="0.2">
      <c r="A492" s="138" t="s">
        <v>443</v>
      </c>
      <c r="B492" s="106"/>
      <c r="C492" s="187">
        <f t="shared" si="19"/>
        <v>1.0291595197255532E-2</v>
      </c>
      <c r="D492" s="187">
        <f t="shared" si="19"/>
        <v>6.7911714770798604E-3</v>
      </c>
      <c r="E492" s="187">
        <f t="shared" si="19"/>
        <v>3.3726812816188279E-3</v>
      </c>
      <c r="F492" s="187">
        <f t="shared" si="19"/>
        <v>1.1764705882352899E-2</v>
      </c>
      <c r="G492" s="187">
        <f t="shared" si="19"/>
        <v>-3.3222591362126463E-3</v>
      </c>
    </row>
    <row r="493" spans="1:8" x14ac:dyDescent="0.2">
      <c r="A493" s="139" t="s">
        <v>444</v>
      </c>
      <c r="B493" s="108"/>
      <c r="C493" s="186">
        <f t="shared" si="19"/>
        <v>-3.4944436097439135E-2</v>
      </c>
      <c r="D493" s="186">
        <f t="shared" si="19"/>
        <v>9.9623398176123645E-2</v>
      </c>
      <c r="E493" s="186">
        <f t="shared" si="19"/>
        <v>-8.383935261373765E-2</v>
      </c>
      <c r="F493" s="186">
        <f t="shared" si="19"/>
        <v>1.329073298022343E-2</v>
      </c>
      <c r="G493" s="186">
        <f t="shared" si="19"/>
        <v>1.0239368788162118E-2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3.6228518346492766E-3</v>
      </c>
      <c r="E494" s="187">
        <f t="shared" si="19"/>
        <v>2.5638652350981062E-2</v>
      </c>
      <c r="F494" s="187">
        <f t="shared" si="19"/>
        <v>3.2217308907138253E-2</v>
      </c>
      <c r="G494" s="187">
        <f t="shared" si="19"/>
        <v>-3.5845427522294138E-3</v>
      </c>
    </row>
    <row r="495" spans="1:8" x14ac:dyDescent="0.2">
      <c r="A495" s="139" t="s">
        <v>446</v>
      </c>
      <c r="B495" s="108"/>
      <c r="C495" s="186">
        <f t="shared" si="19"/>
        <v>1.2784282061633734E-2</v>
      </c>
      <c r="D495" s="186">
        <f t="shared" si="19"/>
        <v>1.2357161838958186E-2</v>
      </c>
      <c r="E495" s="186">
        <f t="shared" si="19"/>
        <v>1.7850111563197268E-2</v>
      </c>
      <c r="F495" s="186">
        <f t="shared" si="19"/>
        <v>1.4829142488717029E-2</v>
      </c>
      <c r="G495" s="186">
        <f t="shared" si="19"/>
        <v>2.1092757306226284E-2</v>
      </c>
    </row>
    <row r="496" spans="1:8" x14ac:dyDescent="0.2">
      <c r="A496" s="138" t="s">
        <v>447</v>
      </c>
      <c r="B496" s="106"/>
      <c r="C496" s="187">
        <f t="shared" si="19"/>
        <v>-6.4840258510408533E-2</v>
      </c>
      <c r="D496" s="187">
        <f t="shared" si="19"/>
        <v>4.8362415805325742E-2</v>
      </c>
      <c r="E496" s="187">
        <f t="shared" si="19"/>
        <v>2.1602959476657579E-2</v>
      </c>
      <c r="F496" s="187">
        <f t="shared" si="19"/>
        <v>-2.3561878337260089E-2</v>
      </c>
      <c r="G496" s="187">
        <f t="shared" si="19"/>
        <v>8.8989798090992611E-2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2.5184685934795059E-2</v>
      </c>
      <c r="F497" s="186">
        <f t="shared" si="19"/>
        <v>-9.3914639695673929E-2</v>
      </c>
      <c r="G497" s="186">
        <f t="shared" si="19"/>
        <v>6.4575973867999625E-3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2.5184685934795059E-2</v>
      </c>
      <c r="F498" s="187">
        <f t="shared" si="19"/>
        <v>-9.3914639695673929E-2</v>
      </c>
      <c r="G498" s="187">
        <f t="shared" si="19"/>
        <v>6.4575973867999625E-3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1.0935548361488578E-2</v>
      </c>
      <c r="F501" s="186">
        <f t="shared" si="19"/>
        <v>7.5681166520178422E-3</v>
      </c>
      <c r="G501" s="186">
        <f t="shared" si="19"/>
        <v>6.1992113344748745E-3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1.0935548361488578E-2</v>
      </c>
      <c r="F502" s="187">
        <f t="shared" si="19"/>
        <v>7.5681166520178422E-3</v>
      </c>
      <c r="G502" s="187">
        <f t="shared" si="19"/>
        <v>6.1992113344748745E-3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39096480</v>
      </c>
      <c r="D508" s="205">
        <v>40940718</v>
      </c>
      <c r="E508" s="205">
        <v>39066808</v>
      </c>
      <c r="F508" s="205">
        <v>39641098</v>
      </c>
      <c r="G508" s="205">
        <v>39270084</v>
      </c>
      <c r="H508" s="205">
        <v>38444231</v>
      </c>
    </row>
    <row r="509" spans="1:9" x14ac:dyDescent="0.2">
      <c r="A509" s="208" t="s">
        <v>458</v>
      </c>
      <c r="B509" s="273"/>
      <c r="C509" s="206">
        <v>23203960</v>
      </c>
      <c r="D509" s="206">
        <v>24295739</v>
      </c>
      <c r="E509" s="206">
        <v>23025751</v>
      </c>
      <c r="F509" s="206">
        <v>23748206</v>
      </c>
      <c r="G509" s="206">
        <v>23099030</v>
      </c>
      <c r="H509" s="206">
        <v>22719984</v>
      </c>
    </row>
    <row r="510" spans="1:9" x14ac:dyDescent="0.2">
      <c r="A510" s="208" t="s">
        <v>459</v>
      </c>
      <c r="B510" s="273"/>
      <c r="C510" s="206">
        <v>6270308</v>
      </c>
      <c r="D510" s="206">
        <v>6295605</v>
      </c>
      <c r="E510" s="206">
        <v>6286367</v>
      </c>
      <c r="F510" s="206">
        <v>6356879</v>
      </c>
      <c r="G510" s="206">
        <v>6721577</v>
      </c>
      <c r="H510" s="206">
        <v>6216058</v>
      </c>
    </row>
    <row r="511" spans="1:9" x14ac:dyDescent="0.2">
      <c r="A511" s="208" t="s">
        <v>460</v>
      </c>
      <c r="B511" s="273"/>
      <c r="C511" s="206">
        <v>9622212</v>
      </c>
      <c r="D511" s="206">
        <v>10349374</v>
      </c>
      <c r="E511" s="206">
        <v>9754690</v>
      </c>
      <c r="F511" s="206">
        <v>9536013</v>
      </c>
      <c r="G511" s="206">
        <v>9449477</v>
      </c>
      <c r="H511" s="206">
        <v>9508189</v>
      </c>
    </row>
    <row r="512" spans="1:9" ht="15.75" x14ac:dyDescent="0.25">
      <c r="A512" s="276" t="s">
        <v>461</v>
      </c>
      <c r="B512" s="257"/>
      <c r="C512" s="205">
        <v>39048091</v>
      </c>
      <c r="D512" s="205">
        <v>40891660</v>
      </c>
      <c r="E512" s="205">
        <v>39019452</v>
      </c>
      <c r="F512" s="205">
        <v>39592319</v>
      </c>
      <c r="G512" s="205">
        <v>39223317</v>
      </c>
      <c r="H512" s="205">
        <v>38396091</v>
      </c>
    </row>
    <row r="513" spans="1:8" x14ac:dyDescent="0.2">
      <c r="A513" s="208" t="s">
        <v>458</v>
      </c>
      <c r="B513" s="273"/>
      <c r="C513" s="206">
        <v>23179798</v>
      </c>
      <c r="D513" s="206">
        <v>24271825</v>
      </c>
      <c r="E513" s="206">
        <v>23003008</v>
      </c>
      <c r="F513" s="206">
        <v>23722503</v>
      </c>
      <c r="G513" s="206">
        <v>23075222</v>
      </c>
      <c r="H513" s="206">
        <v>22695491</v>
      </c>
    </row>
    <row r="514" spans="1:8" x14ac:dyDescent="0.2">
      <c r="A514" s="208" t="s">
        <v>459</v>
      </c>
      <c r="B514" s="273"/>
      <c r="C514" s="206">
        <v>6246081</v>
      </c>
      <c r="D514" s="206">
        <v>6270461</v>
      </c>
      <c r="E514" s="206">
        <v>6261754</v>
      </c>
      <c r="F514" s="206">
        <v>6333803</v>
      </c>
      <c r="G514" s="206">
        <v>6698618</v>
      </c>
      <c r="H514" s="206">
        <v>6192411</v>
      </c>
    </row>
    <row r="515" spans="1:8" x14ac:dyDescent="0.2">
      <c r="A515" s="208" t="s">
        <v>460</v>
      </c>
      <c r="B515" s="273"/>
      <c r="C515" s="206">
        <v>9622212</v>
      </c>
      <c r="D515" s="206">
        <v>10349374</v>
      </c>
      <c r="E515" s="206">
        <v>9754690</v>
      </c>
      <c r="F515" s="206">
        <v>9536013</v>
      </c>
      <c r="G515" s="206">
        <v>9449477</v>
      </c>
      <c r="H515" s="206">
        <v>9508189</v>
      </c>
    </row>
    <row r="516" spans="1:8" ht="15.75" x14ac:dyDescent="0.25">
      <c r="A516" s="276" t="s">
        <v>462</v>
      </c>
      <c r="B516" s="257"/>
      <c r="C516" s="205">
        <v>48389</v>
      </c>
      <c r="D516" s="205">
        <v>49058</v>
      </c>
      <c r="E516" s="205">
        <v>47356</v>
      </c>
      <c r="F516" s="205">
        <v>48779</v>
      </c>
      <c r="G516" s="205">
        <v>46767</v>
      </c>
      <c r="H516" s="205">
        <v>48140</v>
      </c>
    </row>
    <row r="517" spans="1:8" x14ac:dyDescent="0.2">
      <c r="A517" s="208" t="s">
        <v>458</v>
      </c>
      <c r="B517" s="273"/>
      <c r="C517" s="206">
        <v>24162</v>
      </c>
      <c r="D517" s="206">
        <v>23914</v>
      </c>
      <c r="E517" s="206">
        <v>22743</v>
      </c>
      <c r="F517" s="206">
        <v>25703</v>
      </c>
      <c r="G517" s="206">
        <v>23808</v>
      </c>
      <c r="H517" s="206">
        <v>24493</v>
      </c>
    </row>
    <row r="518" spans="1:8" x14ac:dyDescent="0.2">
      <c r="A518" s="208" t="s">
        <v>459</v>
      </c>
      <c r="B518" s="273"/>
      <c r="C518" s="206">
        <v>24227</v>
      </c>
      <c r="D518" s="206">
        <v>25144</v>
      </c>
      <c r="E518" s="206">
        <v>24613</v>
      </c>
      <c r="F518" s="206">
        <v>23076</v>
      </c>
      <c r="G518" s="206">
        <v>22959</v>
      </c>
      <c r="H518" s="206">
        <v>23647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281458</v>
      </c>
      <c r="D521" s="200">
        <v>285261</v>
      </c>
      <c r="E521" s="200">
        <v>343865</v>
      </c>
      <c r="F521" s="200">
        <v>314360</v>
      </c>
      <c r="G521" s="200">
        <v>326104</v>
      </c>
      <c r="H521" s="200">
        <v>338718</v>
      </c>
    </row>
    <row r="522" spans="1:8" x14ac:dyDescent="0.2">
      <c r="A522" s="208" t="s">
        <v>458</v>
      </c>
      <c r="B522" s="273"/>
      <c r="C522" s="201">
        <v>36575</v>
      </c>
      <c r="D522" s="201">
        <v>36839</v>
      </c>
      <c r="E522" s="201">
        <v>53651</v>
      </c>
      <c r="F522" s="201">
        <v>37881</v>
      </c>
      <c r="G522" s="201">
        <v>38238</v>
      </c>
      <c r="H522" s="201">
        <v>38624</v>
      </c>
    </row>
    <row r="523" spans="1:8" x14ac:dyDescent="0.2">
      <c r="A523" s="208" t="s">
        <v>459</v>
      </c>
      <c r="B523" s="273"/>
      <c r="C523" s="201">
        <v>12341</v>
      </c>
      <c r="D523" s="201">
        <v>12443</v>
      </c>
      <c r="E523" s="201">
        <v>16859</v>
      </c>
      <c r="F523" s="201">
        <v>11310</v>
      </c>
      <c r="G523" s="201">
        <v>11397</v>
      </c>
      <c r="H523" s="201">
        <v>11457</v>
      </c>
    </row>
    <row r="524" spans="1:8" x14ac:dyDescent="0.2">
      <c r="A524" s="208" t="s">
        <v>460</v>
      </c>
      <c r="B524" s="273"/>
      <c r="C524" s="201">
        <v>232542</v>
      </c>
      <c r="D524" s="201">
        <v>235979</v>
      </c>
      <c r="E524" s="201">
        <v>273355</v>
      </c>
      <c r="F524" s="201">
        <v>265169</v>
      </c>
      <c r="G524" s="201">
        <v>276469</v>
      </c>
      <c r="H524" s="201">
        <v>288637</v>
      </c>
    </row>
    <row r="525" spans="1:8" ht="15.75" x14ac:dyDescent="0.25">
      <c r="A525" s="276" t="s">
        <v>461</v>
      </c>
      <c r="B525" s="257"/>
      <c r="C525" s="200">
        <v>73314</v>
      </c>
      <c r="D525" s="200">
        <v>73789</v>
      </c>
      <c r="E525" s="200">
        <v>101331</v>
      </c>
      <c r="F525" s="200">
        <v>74159</v>
      </c>
      <c r="G525" s="200">
        <v>75017</v>
      </c>
      <c r="H525" s="200">
        <v>75734</v>
      </c>
    </row>
    <row r="526" spans="1:8" x14ac:dyDescent="0.2">
      <c r="A526" s="208" t="s">
        <v>458</v>
      </c>
      <c r="B526" s="273"/>
      <c r="C526" s="201">
        <v>31724</v>
      </c>
      <c r="D526" s="201">
        <v>31992</v>
      </c>
      <c r="E526" s="201">
        <v>45602</v>
      </c>
      <c r="F526" s="201">
        <v>32878</v>
      </c>
      <c r="G526" s="201">
        <v>33215</v>
      </c>
      <c r="H526" s="201">
        <v>33648</v>
      </c>
    </row>
    <row r="527" spans="1:8" x14ac:dyDescent="0.2">
      <c r="A527" s="208" t="s">
        <v>459</v>
      </c>
      <c r="B527" s="273"/>
      <c r="C527" s="201">
        <v>10290</v>
      </c>
      <c r="D527" s="201">
        <v>10369</v>
      </c>
      <c r="E527" s="201">
        <v>14767</v>
      </c>
      <c r="F527" s="201">
        <v>9200</v>
      </c>
      <c r="G527" s="201">
        <v>9264</v>
      </c>
      <c r="H527" s="201">
        <v>9344</v>
      </c>
    </row>
    <row r="528" spans="1:8" x14ac:dyDescent="0.2">
      <c r="A528" s="208" t="s">
        <v>460</v>
      </c>
      <c r="B528" s="273"/>
      <c r="C528" s="201">
        <v>31300</v>
      </c>
      <c r="D528" s="201">
        <v>31428</v>
      </c>
      <c r="E528" s="201">
        <v>40962</v>
      </c>
      <c r="F528" s="201">
        <v>32081</v>
      </c>
      <c r="G528" s="201">
        <v>32538</v>
      </c>
      <c r="H528" s="201">
        <v>32742</v>
      </c>
    </row>
    <row r="529" spans="1:8" ht="15.75" x14ac:dyDescent="0.25">
      <c r="A529" s="276" t="s">
        <v>462</v>
      </c>
      <c r="B529" s="257"/>
      <c r="C529" s="200">
        <v>208144</v>
      </c>
      <c r="D529" s="200">
        <v>211472</v>
      </c>
      <c r="E529" s="200">
        <v>242534</v>
      </c>
      <c r="F529" s="200">
        <v>240201</v>
      </c>
      <c r="G529" s="200">
        <v>251087</v>
      </c>
      <c r="H529" s="200">
        <v>262984</v>
      </c>
    </row>
    <row r="530" spans="1:8" x14ac:dyDescent="0.2">
      <c r="A530" s="208" t="s">
        <v>458</v>
      </c>
      <c r="B530" s="273"/>
      <c r="C530" s="201">
        <v>4851</v>
      </c>
      <c r="D530" s="201">
        <v>4847</v>
      </c>
      <c r="E530" s="201">
        <v>8049</v>
      </c>
      <c r="F530" s="201">
        <v>5003</v>
      </c>
      <c r="G530" s="201">
        <v>5023</v>
      </c>
      <c r="H530" s="201">
        <v>4976</v>
      </c>
    </row>
    <row r="531" spans="1:8" x14ac:dyDescent="0.2">
      <c r="A531" s="208" t="s">
        <v>459</v>
      </c>
      <c r="B531" s="273"/>
      <c r="C531" s="201">
        <v>2051</v>
      </c>
      <c r="D531" s="201">
        <v>2074</v>
      </c>
      <c r="E531" s="201">
        <v>2092</v>
      </c>
      <c r="F531" s="201">
        <v>2110</v>
      </c>
      <c r="G531" s="201">
        <v>2133</v>
      </c>
      <c r="H531" s="201">
        <v>2113</v>
      </c>
    </row>
    <row r="532" spans="1:8" x14ac:dyDescent="0.2">
      <c r="A532" s="208" t="s">
        <v>460</v>
      </c>
      <c r="B532" s="273"/>
      <c r="C532" s="201">
        <v>201242</v>
      </c>
      <c r="D532" s="201">
        <v>204551</v>
      </c>
      <c r="E532" s="201">
        <v>232393</v>
      </c>
      <c r="F532" s="201">
        <v>233088</v>
      </c>
      <c r="G532" s="201">
        <v>243931</v>
      </c>
      <c r="H532" s="201">
        <v>255895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138910</v>
      </c>
      <c r="D534" s="203">
        <v>143520</v>
      </c>
      <c r="E534" s="203">
        <v>113610</v>
      </c>
      <c r="F534" s="203">
        <v>126100</v>
      </c>
      <c r="G534" s="203">
        <v>120420</v>
      </c>
      <c r="H534" s="203">
        <v>113500</v>
      </c>
    </row>
    <row r="535" spans="1:8" x14ac:dyDescent="0.2">
      <c r="A535" s="208" t="s">
        <v>458</v>
      </c>
      <c r="B535" s="273"/>
      <c r="C535" s="204">
        <v>634420</v>
      </c>
      <c r="D535" s="204">
        <v>659510</v>
      </c>
      <c r="E535" s="204">
        <v>429180</v>
      </c>
      <c r="F535" s="204">
        <v>626920</v>
      </c>
      <c r="G535" s="204">
        <v>604090</v>
      </c>
      <c r="H535" s="204">
        <v>588230</v>
      </c>
    </row>
    <row r="536" spans="1:8" x14ac:dyDescent="0.2">
      <c r="A536" s="208" t="s">
        <v>459</v>
      </c>
      <c r="B536" s="273"/>
      <c r="C536" s="204">
        <v>508090</v>
      </c>
      <c r="D536" s="204">
        <v>505960</v>
      </c>
      <c r="E536" s="204">
        <v>372880</v>
      </c>
      <c r="F536" s="204">
        <v>562060</v>
      </c>
      <c r="G536" s="204">
        <v>589770</v>
      </c>
      <c r="H536" s="204">
        <v>542560</v>
      </c>
    </row>
    <row r="537" spans="1:8" x14ac:dyDescent="0.2">
      <c r="A537" s="208" t="s">
        <v>460</v>
      </c>
      <c r="B537" s="273"/>
      <c r="C537" s="204">
        <v>41380</v>
      </c>
      <c r="D537" s="204">
        <v>43860</v>
      </c>
      <c r="E537" s="204">
        <v>35690</v>
      </c>
      <c r="F537" s="204">
        <v>35960</v>
      </c>
      <c r="G537" s="204">
        <v>34180</v>
      </c>
      <c r="H537" s="204">
        <v>32940</v>
      </c>
    </row>
    <row r="538" spans="1:8" ht="15.75" x14ac:dyDescent="0.25">
      <c r="A538" s="276" t="s">
        <v>461</v>
      </c>
      <c r="B538" s="257"/>
      <c r="C538" s="203">
        <v>532610</v>
      </c>
      <c r="D538" s="203">
        <v>554170</v>
      </c>
      <c r="E538" s="203">
        <v>385070</v>
      </c>
      <c r="F538" s="203">
        <v>533880</v>
      </c>
      <c r="G538" s="203">
        <v>522860</v>
      </c>
      <c r="H538" s="203">
        <v>506990</v>
      </c>
    </row>
    <row r="539" spans="1:8" x14ac:dyDescent="0.2">
      <c r="A539" s="208" t="s">
        <v>458</v>
      </c>
      <c r="B539" s="273"/>
      <c r="C539" s="204">
        <v>730670</v>
      </c>
      <c r="D539" s="204">
        <v>758680</v>
      </c>
      <c r="E539" s="204">
        <v>504430</v>
      </c>
      <c r="F539" s="204">
        <v>721530</v>
      </c>
      <c r="G539" s="204">
        <v>694720</v>
      </c>
      <c r="H539" s="204">
        <v>674500</v>
      </c>
    </row>
    <row r="540" spans="1:8" x14ac:dyDescent="0.2">
      <c r="A540" s="208" t="s">
        <v>459</v>
      </c>
      <c r="B540" s="273"/>
      <c r="C540" s="204">
        <v>607000</v>
      </c>
      <c r="D540" s="204">
        <v>604730</v>
      </c>
      <c r="E540" s="204">
        <v>424040</v>
      </c>
      <c r="F540" s="204">
        <v>688460</v>
      </c>
      <c r="G540" s="204">
        <v>723080</v>
      </c>
      <c r="H540" s="204">
        <v>662720</v>
      </c>
    </row>
    <row r="541" spans="1:8" x14ac:dyDescent="0.2">
      <c r="A541" s="208" t="s">
        <v>460</v>
      </c>
      <c r="B541" s="273"/>
      <c r="C541" s="204">
        <v>307420</v>
      </c>
      <c r="D541" s="204">
        <v>329300</v>
      </c>
      <c r="E541" s="204">
        <v>238140</v>
      </c>
      <c r="F541" s="204">
        <v>297250</v>
      </c>
      <c r="G541" s="204">
        <v>290410</v>
      </c>
      <c r="H541" s="204">
        <v>290400</v>
      </c>
    </row>
    <row r="542" spans="1:8" ht="15.75" x14ac:dyDescent="0.25">
      <c r="A542" s="276" t="s">
        <v>462</v>
      </c>
      <c r="B542" s="257"/>
      <c r="C542" s="203">
        <v>230</v>
      </c>
      <c r="D542" s="203">
        <v>230</v>
      </c>
      <c r="E542" s="203">
        <v>200</v>
      </c>
      <c r="F542" s="203">
        <v>200</v>
      </c>
      <c r="G542" s="203">
        <v>190</v>
      </c>
      <c r="H542" s="203">
        <v>180</v>
      </c>
    </row>
    <row r="543" spans="1:8" x14ac:dyDescent="0.2">
      <c r="A543" s="208" t="s">
        <v>458</v>
      </c>
      <c r="B543" s="273"/>
      <c r="C543" s="204">
        <v>4980</v>
      </c>
      <c r="D543" s="204">
        <v>4930</v>
      </c>
      <c r="E543" s="204">
        <v>2830</v>
      </c>
      <c r="F543" s="204">
        <v>5140</v>
      </c>
      <c r="G543" s="204">
        <v>4740</v>
      </c>
      <c r="H543" s="204">
        <v>4920</v>
      </c>
    </row>
    <row r="544" spans="1:8" x14ac:dyDescent="0.2">
      <c r="A544" s="208" t="s">
        <v>459</v>
      </c>
      <c r="B544" s="273"/>
      <c r="C544" s="204">
        <v>11810</v>
      </c>
      <c r="D544" s="204">
        <v>12120</v>
      </c>
      <c r="E544" s="204">
        <v>11770</v>
      </c>
      <c r="F544" s="204">
        <v>10940</v>
      </c>
      <c r="G544" s="204">
        <v>10760</v>
      </c>
      <c r="H544" s="204">
        <v>11190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715.27</v>
      </c>
      <c r="D550" s="195">
        <v>808.89</v>
      </c>
      <c r="E550" s="195">
        <v>879.48</v>
      </c>
      <c r="F550" s="195">
        <v>955.25</v>
      </c>
      <c r="G550" s="195">
        <v>1243.6199999999999</v>
      </c>
      <c r="H550" s="195">
        <v>1316.54</v>
      </c>
    </row>
    <row r="551" spans="1:8" ht="15.75" x14ac:dyDescent="0.2">
      <c r="A551" s="274" t="s">
        <v>473</v>
      </c>
      <c r="B551" s="275"/>
      <c r="C551" s="196">
        <v>2315389</v>
      </c>
      <c r="D551" s="196">
        <v>2508147</v>
      </c>
      <c r="E551" s="196">
        <v>2693896</v>
      </c>
      <c r="F551" s="196">
        <v>2810557</v>
      </c>
      <c r="G551" s="196">
        <v>3289202</v>
      </c>
      <c r="H551" s="196">
        <v>4392129</v>
      </c>
    </row>
    <row r="552" spans="1:8" ht="15.75" x14ac:dyDescent="0.2">
      <c r="A552" s="280" t="s">
        <v>474</v>
      </c>
      <c r="B552" s="275"/>
      <c r="C552" s="195">
        <v>308.92</v>
      </c>
      <c r="D552" s="195">
        <v>322.5</v>
      </c>
      <c r="E552" s="195">
        <v>326.47000000000003</v>
      </c>
      <c r="F552" s="195">
        <v>339.88</v>
      </c>
      <c r="G552" s="195">
        <v>378.09</v>
      </c>
      <c r="H552" s="195">
        <v>299.75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0.13088763683643934</v>
      </c>
      <c r="D556" s="197">
        <f>IF(AND(D550&gt;0,E550&gt;0)=TRUE,E550/D550-1,"")</f>
        <v>8.7267737269591805E-2</v>
      </c>
      <c r="E556" s="197">
        <f>IF(AND(E550&gt;0,F550&gt;0)=TRUE,F550/E550-1,"")</f>
        <v>8.6153181425387748E-2</v>
      </c>
      <c r="F556" s="197">
        <f>IF(AND(F550&gt;0,G550&gt;0)=TRUE,G550/F550-1,"")</f>
        <v>0.30187908924365336</v>
      </c>
      <c r="G556" s="197">
        <f>IF(AND(G550&gt;0,H550&gt;0)=TRUE,H550/G550-1,"")</f>
        <v>5.8635274440745677E-2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8.3250805804121919E-2</v>
      </c>
      <c r="D557" s="197">
        <f t="shared" si="20"/>
        <v>7.405825894574769E-2</v>
      </c>
      <c r="E557" s="197">
        <f t="shared" si="20"/>
        <v>4.3305680694429194E-2</v>
      </c>
      <c r="F557" s="197">
        <f t="shared" si="20"/>
        <v>0.17030254145352686</v>
      </c>
      <c r="G557" s="197">
        <f t="shared" si="20"/>
        <v>0.33531750254317005</v>
      </c>
    </row>
    <row r="558" spans="1:8" ht="15.75" x14ac:dyDescent="0.2">
      <c r="A558" s="280" t="s">
        <v>474</v>
      </c>
      <c r="B558" s="275"/>
      <c r="C558" s="197">
        <f t="shared" si="20"/>
        <v>4.3959601191246866E-2</v>
      </c>
      <c r="D558" s="197">
        <f t="shared" si="20"/>
        <v>1.2310077519379847E-2</v>
      </c>
      <c r="E558" s="197">
        <f t="shared" si="20"/>
        <v>4.1075749686035445E-2</v>
      </c>
      <c r="F558" s="197">
        <f t="shared" si="20"/>
        <v>0.11242203130516648</v>
      </c>
      <c r="G558" s="197">
        <f t="shared" si="20"/>
        <v>-0.2071993440715173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275.77</v>
      </c>
      <c r="D562" s="195">
        <v>346.16</v>
      </c>
      <c r="E562" s="195">
        <v>365.48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1083643</v>
      </c>
      <c r="D563" s="196">
        <v>1099137</v>
      </c>
      <c r="E563" s="196">
        <v>1111317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254.48</v>
      </c>
      <c r="D564" s="195">
        <v>314.94</v>
      </c>
      <c r="E564" s="195">
        <v>328.87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0.25524893933350268</v>
      </c>
      <c r="D568" s="197">
        <f>IF(AND(D562&gt;0,E562&gt;0)=TRUE,E562/D562-1,"")</f>
        <v>5.5812341113935737E-2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1.4298066798752007E-2</v>
      </c>
      <c r="D569" s="197">
        <f t="shared" si="21"/>
        <v>1.1081421151321491E-2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0.23758252121974222</v>
      </c>
      <c r="D570" s="197">
        <f t="shared" si="21"/>
        <v>4.4230647107385446E-2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1351610</v>
      </c>
      <c r="E591" s="147">
        <v>373014</v>
      </c>
      <c r="F591" s="147">
        <v>96168</v>
      </c>
      <c r="G591" s="147">
        <v>936852</v>
      </c>
      <c r="H591" s="147">
        <v>400621</v>
      </c>
      <c r="I591" s="147">
        <v>8555</v>
      </c>
    </row>
    <row r="592" spans="1:9" x14ac:dyDescent="0.2">
      <c r="A592" s="233" t="s">
        <v>121</v>
      </c>
      <c r="B592" s="234"/>
      <c r="C592" s="234"/>
      <c r="D592" s="148">
        <v>2116697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0.638546754684303</v>
      </c>
      <c r="E593" s="87">
        <f t="shared" si="22"/>
        <v>0.17622456119132782</v>
      </c>
      <c r="F593" s="87">
        <f t="shared" si="22"/>
        <v>4.5433049699602733E-2</v>
      </c>
      <c r="G593" s="87">
        <f t="shared" si="22"/>
        <v>0.44260090130991825</v>
      </c>
      <c r="H593" s="87">
        <f t="shared" si="22"/>
        <v>0.18926705144855405</v>
      </c>
      <c r="I593" s="87">
        <f t="shared" si="22"/>
        <v>4.0416743634067607E-3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2704724</v>
      </c>
      <c r="E596" s="144">
        <v>880343</v>
      </c>
      <c r="F596" s="144">
        <v>98149</v>
      </c>
      <c r="G596" s="144">
        <v>1168683</v>
      </c>
      <c r="H596" s="144">
        <v>546405</v>
      </c>
      <c r="I596" s="144">
        <v>11144</v>
      </c>
    </row>
    <row r="597" spans="1:9" x14ac:dyDescent="0.2">
      <c r="A597" s="233" t="s">
        <v>125</v>
      </c>
      <c r="B597" s="234"/>
      <c r="C597" s="234"/>
      <c r="D597" s="143">
        <v>46514</v>
      </c>
      <c r="E597" s="144">
        <v>36507</v>
      </c>
      <c r="F597" s="144">
        <v>163</v>
      </c>
      <c r="G597" s="144">
        <v>3456</v>
      </c>
      <c r="H597" s="144">
        <v>5782</v>
      </c>
      <c r="I597" s="144">
        <v>443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2.4</v>
      </c>
      <c r="F598" s="142">
        <v>1</v>
      </c>
      <c r="G598" s="142">
        <v>1.2</v>
      </c>
      <c r="H598" s="142">
        <v>1.4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84261.3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50648809633</v>
      </c>
      <c r="E601" s="151">
        <v>12933362341</v>
      </c>
      <c r="F601" s="151">
        <v>31208469284</v>
      </c>
      <c r="G601" s="151">
        <v>2783472413</v>
      </c>
      <c r="H601" s="151">
        <v>3272073881</v>
      </c>
      <c r="I601" s="151">
        <v>451431714</v>
      </c>
    </row>
    <row r="602" spans="1:9" x14ac:dyDescent="0.2">
      <c r="A602" s="233" t="s">
        <v>130</v>
      </c>
      <c r="B602" s="234"/>
      <c r="C602" s="234"/>
      <c r="D602" s="152">
        <v>18726.05</v>
      </c>
      <c r="E602" s="153">
        <v>14691.28</v>
      </c>
      <c r="F602" s="153">
        <v>317970.32</v>
      </c>
      <c r="G602" s="153">
        <v>2381.7199999999998</v>
      </c>
      <c r="H602" s="153">
        <v>5988.37</v>
      </c>
      <c r="I602" s="153">
        <v>40508.949999999997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12629062088</v>
      </c>
      <c r="E604" s="155">
        <v>7132547909</v>
      </c>
      <c r="F604" s="155">
        <v>439206428</v>
      </c>
      <c r="G604" s="155">
        <v>2722170283</v>
      </c>
      <c r="H604" s="155">
        <v>2019836424</v>
      </c>
      <c r="I604" s="155">
        <v>315301044</v>
      </c>
    </row>
    <row r="605" spans="1:9" x14ac:dyDescent="0.2">
      <c r="A605" s="233" t="s">
        <v>133</v>
      </c>
      <c r="B605" s="234"/>
      <c r="C605" s="234"/>
      <c r="D605" s="152">
        <v>4669.26</v>
      </c>
      <c r="E605" s="153">
        <v>8102.01</v>
      </c>
      <c r="F605" s="153">
        <v>4474.8900000000003</v>
      </c>
      <c r="G605" s="153">
        <v>2329.2600000000002</v>
      </c>
      <c r="H605" s="153">
        <v>3696.59</v>
      </c>
      <c r="I605" s="153">
        <v>28293.35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17260621960</v>
      </c>
      <c r="E607" s="157">
        <v>9694563161</v>
      </c>
      <c r="F607" s="157">
        <v>1141045349</v>
      </c>
      <c r="G607" s="157">
        <v>2611575638</v>
      </c>
      <c r="H607" s="157">
        <v>3591624761</v>
      </c>
      <c r="I607" s="157">
        <v>221813051</v>
      </c>
    </row>
    <row r="608" spans="1:9" x14ac:dyDescent="0.2">
      <c r="A608" s="233" t="s">
        <v>112</v>
      </c>
      <c r="B608" s="234"/>
      <c r="C608" s="234"/>
      <c r="D608" s="158">
        <v>18231</v>
      </c>
      <c r="E608" s="159">
        <v>17937.419999999998</v>
      </c>
      <c r="F608" s="159">
        <v>54961</v>
      </c>
      <c r="G608" s="159">
        <v>15226.43</v>
      </c>
      <c r="H608" s="159">
        <v>17101.099999999999</v>
      </c>
      <c r="I608" s="159">
        <v>55356.39</v>
      </c>
    </row>
    <row r="609" spans="1:9" x14ac:dyDescent="0.2">
      <c r="A609" s="233" t="s">
        <v>135</v>
      </c>
      <c r="B609" s="234"/>
      <c r="C609" s="234"/>
      <c r="D609" s="143">
        <v>946773</v>
      </c>
      <c r="E609" s="144">
        <v>540466</v>
      </c>
      <c r="F609" s="144">
        <v>20761</v>
      </c>
      <c r="G609" s="144">
        <v>171516</v>
      </c>
      <c r="H609" s="144">
        <v>210023</v>
      </c>
      <c r="I609" s="144">
        <v>4007</v>
      </c>
    </row>
    <row r="610" spans="1:9" x14ac:dyDescent="0.2">
      <c r="A610" s="233" t="s">
        <v>113</v>
      </c>
      <c r="B610" s="234"/>
      <c r="C610" s="234"/>
      <c r="D610" s="87">
        <v>1.3299999999999999E-2</v>
      </c>
      <c r="E610" s="89">
        <v>7.6E-3</v>
      </c>
      <c r="F610" s="89">
        <v>2.9999999999999997E-4</v>
      </c>
      <c r="G610" s="89">
        <v>2.3999999999999998E-3</v>
      </c>
      <c r="H610" s="89">
        <v>3.0000000000000001E-3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1.1499999999999999</v>
      </c>
      <c r="E612" s="142">
        <v>0.36</v>
      </c>
      <c r="F612" s="142">
        <v>0.08</v>
      </c>
      <c r="G612" s="142">
        <v>0.79</v>
      </c>
      <c r="H612" s="142">
        <v>0.28000000000000003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0.74</v>
      </c>
      <c r="E613" s="142">
        <v>0.41</v>
      </c>
      <c r="F613" s="142">
        <v>0.03</v>
      </c>
      <c r="G613" s="142">
        <v>0.35</v>
      </c>
      <c r="H613" s="142">
        <v>0.28000000000000003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0.69</v>
      </c>
      <c r="E614" s="142">
        <v>0.31</v>
      </c>
      <c r="F614" s="142">
        <v>0.03</v>
      </c>
      <c r="G614" s="142">
        <v>0.35</v>
      </c>
      <c r="H614" s="142">
        <v>0.26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0.34</v>
      </c>
      <c r="E615" s="142">
        <v>0.24</v>
      </c>
      <c r="F615" s="142">
        <v>0.02</v>
      </c>
      <c r="G615" s="142">
        <v>0.05</v>
      </c>
      <c r="H615" s="142">
        <v>0.17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19.21</v>
      </c>
      <c r="E616" s="142">
        <v>11.67</v>
      </c>
      <c r="F616" s="142">
        <v>0.81</v>
      </c>
      <c r="G616" s="142">
        <v>5.48</v>
      </c>
      <c r="H616" s="142">
        <v>6.37</v>
      </c>
      <c r="I616" s="142">
        <v>0.18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22.13</v>
      </c>
      <c r="E618" s="142">
        <v>12.99</v>
      </c>
      <c r="F618" s="142">
        <v>0.98</v>
      </c>
      <c r="G618" s="142">
        <v>7.02</v>
      </c>
      <c r="H618" s="142">
        <v>7.37</v>
      </c>
      <c r="I618" s="142">
        <v>0.18</v>
      </c>
    </row>
    <row r="619" spans="1:9" x14ac:dyDescent="0.2">
      <c r="A619" s="263" t="s">
        <v>144</v>
      </c>
      <c r="B619" s="234"/>
      <c r="C619" s="234"/>
      <c r="D619" s="141">
        <v>20.98</v>
      </c>
      <c r="E619" s="142">
        <v>12.63</v>
      </c>
      <c r="F619" s="142">
        <v>0.9</v>
      </c>
      <c r="G619" s="142">
        <v>6.23</v>
      </c>
      <c r="H619" s="142">
        <v>7.09</v>
      </c>
      <c r="I619" s="142">
        <v>0.18</v>
      </c>
    </row>
    <row r="620" spans="1:9" x14ac:dyDescent="0.2">
      <c r="A620" s="263" t="s">
        <v>145</v>
      </c>
      <c r="B620" s="234"/>
      <c r="C620" s="234"/>
      <c r="D620" s="141">
        <v>20.239999999999998</v>
      </c>
      <c r="E620" s="142">
        <v>12.22</v>
      </c>
      <c r="F620" s="142">
        <v>0.86</v>
      </c>
      <c r="G620" s="142">
        <v>5.88</v>
      </c>
      <c r="H620" s="142">
        <v>6.81</v>
      </c>
      <c r="I620" s="142">
        <v>0.18</v>
      </c>
    </row>
    <row r="621" spans="1:9" x14ac:dyDescent="0.2">
      <c r="A621" s="263" t="s">
        <v>146</v>
      </c>
      <c r="B621" s="234"/>
      <c r="C621" s="234"/>
      <c r="D621" s="141">
        <v>19.55</v>
      </c>
      <c r="E621" s="142">
        <v>11.91</v>
      </c>
      <c r="F621" s="142">
        <v>0.83</v>
      </c>
      <c r="G621" s="142">
        <v>5.53</v>
      </c>
      <c r="H621" s="142">
        <v>6.55</v>
      </c>
      <c r="I621" s="142">
        <v>0.18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1324900</v>
      </c>
      <c r="E623" s="144">
        <v>342252</v>
      </c>
      <c r="F623" s="144">
        <v>95989</v>
      </c>
      <c r="G623" s="144">
        <v>919281</v>
      </c>
      <c r="H623" s="144">
        <v>392901</v>
      </c>
      <c r="I623" s="144">
        <v>5072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0.64670000000000005</v>
      </c>
      <c r="E625" s="89">
        <v>0.31950000000000001</v>
      </c>
      <c r="F625" s="89">
        <v>0.77749999999999997</v>
      </c>
      <c r="G625" s="89">
        <v>0.79649999999999999</v>
      </c>
      <c r="H625" s="89">
        <v>0.68330000000000002</v>
      </c>
      <c r="I625" s="89">
        <v>0.88900000000000001</v>
      </c>
    </row>
    <row r="626" spans="1:9" x14ac:dyDescent="0.2">
      <c r="A626" s="233" t="s">
        <v>150</v>
      </c>
      <c r="B626" s="234"/>
      <c r="C626" s="234"/>
      <c r="D626" s="87">
        <v>4.4999999999999997E-3</v>
      </c>
      <c r="E626" s="89">
        <v>2.0799999999999999E-2</v>
      </c>
      <c r="F626" s="89">
        <v>0</v>
      </c>
      <c r="G626" s="89">
        <v>5.9999999999999995E-4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2E-3</v>
      </c>
      <c r="E627" s="89">
        <v>9.1000000000000004E-3</v>
      </c>
      <c r="F627" s="89">
        <v>0</v>
      </c>
      <c r="G627" s="89">
        <v>2.0000000000000001E-4</v>
      </c>
      <c r="H627" s="89">
        <v>2.0000000000000001E-4</v>
      </c>
      <c r="I627" s="89">
        <v>2.0000000000000001E-4</v>
      </c>
    </row>
    <row r="628" spans="1:9" x14ac:dyDescent="0.2">
      <c r="A628" s="233" t="s">
        <v>152</v>
      </c>
      <c r="B628" s="234"/>
      <c r="C628" s="234"/>
      <c r="D628" s="87">
        <v>2E-3</v>
      </c>
      <c r="E628" s="89">
        <v>7.0000000000000001E-3</v>
      </c>
      <c r="F628" s="89">
        <v>0</v>
      </c>
      <c r="G628" s="89">
        <v>1E-4</v>
      </c>
      <c r="H628" s="89">
        <v>4.0000000000000001E-3</v>
      </c>
      <c r="I628" s="89">
        <v>8.0000000000000004E-4</v>
      </c>
    </row>
    <row r="629" spans="1:9" x14ac:dyDescent="0.2">
      <c r="A629" s="233" t="s">
        <v>153</v>
      </c>
      <c r="B629" s="234"/>
      <c r="C629" s="234"/>
      <c r="D629" s="87">
        <v>6.8699999999999997E-2</v>
      </c>
      <c r="E629" s="89">
        <v>3.9199999999999999E-2</v>
      </c>
      <c r="F629" s="89">
        <v>2.0299999999999999E-2</v>
      </c>
      <c r="G629" s="89">
        <v>9.2399999999999996E-2</v>
      </c>
      <c r="H629" s="89">
        <v>2.7099999999999999E-2</v>
      </c>
      <c r="I629" s="89">
        <v>3.4500000000000003E-2</v>
      </c>
    </row>
    <row r="630" spans="1:9" x14ac:dyDescent="0.2">
      <c r="A630" s="233" t="s">
        <v>154</v>
      </c>
      <c r="B630" s="234"/>
      <c r="C630" s="234"/>
      <c r="D630" s="87">
        <v>1.9599999999999999E-2</v>
      </c>
      <c r="E630" s="89">
        <v>2.6200000000000001E-2</v>
      </c>
      <c r="F630" s="89">
        <v>1.77E-2</v>
      </c>
      <c r="G630" s="89">
        <v>1.6199999999999999E-2</v>
      </c>
      <c r="H630" s="89">
        <v>1.46E-2</v>
      </c>
      <c r="I630" s="89">
        <v>5.8999999999999999E-3</v>
      </c>
    </row>
    <row r="631" spans="1:9" x14ac:dyDescent="0.2">
      <c r="A631" s="233" t="s">
        <v>155</v>
      </c>
      <c r="B631" s="234"/>
      <c r="C631" s="234"/>
      <c r="D631" s="87">
        <v>1.0699999999999999E-2</v>
      </c>
      <c r="E631" s="89">
        <v>2.3699999999999999E-2</v>
      </c>
      <c r="F631" s="89">
        <v>7.4000000000000003E-3</v>
      </c>
      <c r="G631" s="89">
        <v>4.4000000000000003E-3</v>
      </c>
      <c r="H631" s="89">
        <v>1.18E-2</v>
      </c>
      <c r="I631" s="89">
        <v>7.4999999999999997E-3</v>
      </c>
    </row>
    <row r="632" spans="1:9" x14ac:dyDescent="0.2">
      <c r="A632" s="233" t="s">
        <v>156</v>
      </c>
      <c r="B632" s="234"/>
      <c r="C632" s="234"/>
      <c r="D632" s="87">
        <v>1.03E-2</v>
      </c>
      <c r="E632" s="89">
        <v>1.78E-2</v>
      </c>
      <c r="F632" s="89">
        <v>7.1999999999999998E-3</v>
      </c>
      <c r="G632" s="89">
        <v>7.1999999999999998E-3</v>
      </c>
      <c r="H632" s="89">
        <v>8.8999999999999999E-3</v>
      </c>
      <c r="I632" s="89">
        <v>3.0000000000000001E-3</v>
      </c>
    </row>
    <row r="633" spans="1:9" x14ac:dyDescent="0.2">
      <c r="A633" s="233" t="s">
        <v>157</v>
      </c>
      <c r="B633" s="234"/>
      <c r="C633" s="234"/>
      <c r="D633" s="87">
        <v>5.0000000000000001E-3</v>
      </c>
      <c r="E633" s="89">
        <v>1.44E-2</v>
      </c>
      <c r="F633" s="89">
        <v>4.3E-3</v>
      </c>
      <c r="G633" s="89">
        <v>6.9999999999999999E-4</v>
      </c>
      <c r="H633" s="89">
        <v>6.4999999999999997E-3</v>
      </c>
      <c r="I633" s="89">
        <v>3.0000000000000001E-3</v>
      </c>
    </row>
    <row r="634" spans="1:9" x14ac:dyDescent="0.2">
      <c r="A634" s="233" t="s">
        <v>158</v>
      </c>
      <c r="B634" s="234"/>
      <c r="C634" s="234"/>
      <c r="D634" s="87">
        <v>0.2306</v>
      </c>
      <c r="E634" s="89">
        <v>0.52229999999999999</v>
      </c>
      <c r="F634" s="89">
        <v>0.1656</v>
      </c>
      <c r="G634" s="89">
        <v>8.1699999999999995E-2</v>
      </c>
      <c r="H634" s="89">
        <v>0.24349999999999999</v>
      </c>
      <c r="I634" s="89">
        <v>5.62E-2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0.3533</v>
      </c>
      <c r="E636" s="89">
        <v>0.68049999999999999</v>
      </c>
      <c r="F636" s="89">
        <v>0.2225</v>
      </c>
      <c r="G636" s="89">
        <v>0.20349999999999999</v>
      </c>
      <c r="H636" s="89">
        <v>0.31669999999999998</v>
      </c>
      <c r="I636" s="89">
        <v>0.111</v>
      </c>
    </row>
    <row r="637" spans="1:9" x14ac:dyDescent="0.2">
      <c r="A637" s="233" t="s">
        <v>160</v>
      </c>
      <c r="B637" s="234"/>
      <c r="C637" s="234"/>
      <c r="D637" s="87">
        <v>0.34889999999999999</v>
      </c>
      <c r="E637" s="89">
        <v>0.65969999999999995</v>
      </c>
      <c r="F637" s="89">
        <v>0.2225</v>
      </c>
      <c r="G637" s="89">
        <v>0.2029</v>
      </c>
      <c r="H637" s="89">
        <v>0.31669999999999998</v>
      </c>
      <c r="I637" s="89">
        <v>0.111</v>
      </c>
    </row>
    <row r="638" spans="1:9" x14ac:dyDescent="0.2">
      <c r="A638" s="233" t="s">
        <v>161</v>
      </c>
      <c r="B638" s="234"/>
      <c r="C638" s="234"/>
      <c r="D638" s="87">
        <v>0.34689999999999999</v>
      </c>
      <c r="E638" s="89">
        <v>0.65059999999999996</v>
      </c>
      <c r="F638" s="89">
        <v>0.2225</v>
      </c>
      <c r="G638" s="89">
        <v>0.20269999999999999</v>
      </c>
      <c r="H638" s="89">
        <v>0.3165</v>
      </c>
      <c r="I638" s="89">
        <v>0.1108</v>
      </c>
    </row>
    <row r="639" spans="1:9" x14ac:dyDescent="0.2">
      <c r="A639" s="233" t="s">
        <v>162</v>
      </c>
      <c r="B639" s="234"/>
      <c r="C639" s="234"/>
      <c r="D639" s="87">
        <v>0.3448</v>
      </c>
      <c r="E639" s="89">
        <v>0.64359999999999995</v>
      </c>
      <c r="F639" s="89">
        <v>0.2225</v>
      </c>
      <c r="G639" s="89">
        <v>0.2026</v>
      </c>
      <c r="H639" s="89">
        <v>0.3125</v>
      </c>
      <c r="I639" s="89">
        <v>0.11</v>
      </c>
    </row>
    <row r="640" spans="1:9" x14ac:dyDescent="0.2">
      <c r="A640" s="233" t="s">
        <v>163</v>
      </c>
      <c r="B640" s="234"/>
      <c r="C640" s="234"/>
      <c r="D640" s="87">
        <v>0.27610000000000001</v>
      </c>
      <c r="E640" s="89">
        <v>0.60440000000000005</v>
      </c>
      <c r="F640" s="89">
        <v>0.20219999999999999</v>
      </c>
      <c r="G640" s="89">
        <v>0.11020000000000001</v>
      </c>
      <c r="H640" s="89">
        <v>0.28539999999999999</v>
      </c>
      <c r="I640" s="89">
        <v>7.5499999999999998E-2</v>
      </c>
    </row>
    <row r="641" spans="1:9" x14ac:dyDescent="0.2">
      <c r="A641" s="233" t="s">
        <v>164</v>
      </c>
      <c r="B641" s="234"/>
      <c r="C641" s="234"/>
      <c r="D641" s="87">
        <v>0.25659999999999999</v>
      </c>
      <c r="E641" s="89">
        <v>0.57820000000000005</v>
      </c>
      <c r="F641" s="89">
        <v>0.1845</v>
      </c>
      <c r="G641" s="89">
        <v>9.4E-2</v>
      </c>
      <c r="H641" s="89">
        <v>0.27079999999999999</v>
      </c>
      <c r="I641" s="89">
        <v>6.9599999999999995E-2</v>
      </c>
    </row>
    <row r="642" spans="1:9" x14ac:dyDescent="0.2">
      <c r="A642" s="233" t="s">
        <v>165</v>
      </c>
      <c r="B642" s="234"/>
      <c r="C642" s="234"/>
      <c r="D642" s="87">
        <v>0.24590000000000001</v>
      </c>
      <c r="E642" s="89">
        <v>0.55449999999999999</v>
      </c>
      <c r="F642" s="89">
        <v>0.17710000000000001</v>
      </c>
      <c r="G642" s="89">
        <v>8.9599999999999999E-2</v>
      </c>
      <c r="H642" s="89">
        <v>0.25900000000000001</v>
      </c>
      <c r="I642" s="89">
        <v>6.2100000000000002E-2</v>
      </c>
    </row>
    <row r="643" spans="1:9" x14ac:dyDescent="0.2">
      <c r="A643" s="233" t="s">
        <v>166</v>
      </c>
      <c r="B643" s="234"/>
      <c r="C643" s="234"/>
      <c r="D643" s="87">
        <v>0.2356</v>
      </c>
      <c r="E643" s="89">
        <v>0.53669999999999995</v>
      </c>
      <c r="F643" s="89">
        <v>0.1699</v>
      </c>
      <c r="G643" s="89">
        <v>8.2400000000000001E-2</v>
      </c>
      <c r="H643" s="89">
        <v>0.25</v>
      </c>
      <c r="I643" s="89">
        <v>5.91E-2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5.3899371717131189E-2</v>
      </c>
      <c r="C772" s="96">
        <f t="shared" ref="C772:C779" si="24">-D68/$B$58</f>
        <v>-5.317115570537996E-2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8.8764814424207791E-2</v>
      </c>
      <c r="C773" s="96">
        <f t="shared" si="24"/>
        <v>-7.7497799898385941E-2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2.8118464423963783E-2</v>
      </c>
      <c r="C774" s="96">
        <f t="shared" si="24"/>
        <v>-2.6086183253417546E-2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5.9798843204736059E-2</v>
      </c>
      <c r="C775" s="96">
        <f t="shared" si="24"/>
        <v>-5.9092316426395147E-2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8.2511266201179573E-2</v>
      </c>
      <c r="C776" s="96">
        <f t="shared" si="24"/>
        <v>-8.9932237412517838E-2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6.4648013564446577E-2</v>
      </c>
      <c r="C777" s="96">
        <f t="shared" si="24"/>
        <v>-7.1919871296088941E-2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6.0715755547157003E-2</v>
      </c>
      <c r="C778" s="96">
        <f t="shared" si="24"/>
        <v>-6.8855182615211855E-2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5.2416370382701104E-2</v>
      </c>
      <c r="C779" s="96">
        <f t="shared" si="24"/>
        <v>-6.2572353927079716E-2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123.92</v>
      </c>
      <c r="D785" s="97">
        <v>135.6</v>
      </c>
      <c r="E785" s="97">
        <v>122.06</v>
      </c>
      <c r="F785" s="97">
        <v>107.22</v>
      </c>
      <c r="G785" s="94">
        <v>64.77</v>
      </c>
      <c r="H785" s="97">
        <v>74.760000000000005</v>
      </c>
      <c r="I785" s="97">
        <v>60.62</v>
      </c>
      <c r="J785" s="97">
        <v>50.86</v>
      </c>
      <c r="K785" s="94">
        <v>21.88</v>
      </c>
      <c r="L785" s="94">
        <v>25.1</v>
      </c>
      <c r="M785" s="94">
        <v>25.32</v>
      </c>
      <c r="N785" s="97">
        <v>21.72</v>
      </c>
      <c r="O785" s="94">
        <v>2.46</v>
      </c>
      <c r="P785" s="94">
        <v>4.97</v>
      </c>
      <c r="Q785" s="94">
        <v>5.18</v>
      </c>
      <c r="R785" s="97">
        <v>4.2</v>
      </c>
      <c r="W785" s="93"/>
    </row>
    <row r="786" spans="1:23" x14ac:dyDescent="0.2">
      <c r="A786" s="94"/>
      <c r="B786" s="94" t="s">
        <v>225</v>
      </c>
      <c r="C786" s="94">
        <v>132.38</v>
      </c>
      <c r="D786" s="97">
        <v>141.33000000000001</v>
      </c>
      <c r="E786" s="97">
        <v>134.72</v>
      </c>
      <c r="F786" s="97">
        <v>103.24</v>
      </c>
      <c r="G786" s="94">
        <v>71.37</v>
      </c>
      <c r="H786" s="97">
        <v>73.61</v>
      </c>
      <c r="I786" s="97">
        <v>64.28</v>
      </c>
      <c r="J786" s="97">
        <v>52.98</v>
      </c>
      <c r="K786" s="94">
        <v>24.72</v>
      </c>
      <c r="L786" s="94">
        <v>26.68</v>
      </c>
      <c r="M786" s="94">
        <v>24.28</v>
      </c>
      <c r="N786" s="97">
        <v>18.829999999999998</v>
      </c>
      <c r="O786" s="94">
        <v>3.98</v>
      </c>
      <c r="P786" s="94">
        <v>5.46</v>
      </c>
      <c r="Q786" s="94">
        <v>5.29</v>
      </c>
      <c r="R786" s="97">
        <v>4.8600000000000003</v>
      </c>
      <c r="W786" s="93"/>
    </row>
    <row r="787" spans="1:23" x14ac:dyDescent="0.2">
      <c r="A787" s="94"/>
      <c r="B787" s="94" t="s">
        <v>226</v>
      </c>
      <c r="C787" s="94">
        <v>138.27000000000001</v>
      </c>
      <c r="D787" s="97">
        <v>145.41999999999999</v>
      </c>
      <c r="E787" s="97">
        <v>153.44</v>
      </c>
      <c r="F787" s="97">
        <v>122.66</v>
      </c>
      <c r="G787" s="94">
        <v>75.63</v>
      </c>
      <c r="H787" s="97">
        <v>63.19</v>
      </c>
      <c r="I787" s="97">
        <v>74.099999999999994</v>
      </c>
      <c r="J787" s="97">
        <v>51.24</v>
      </c>
      <c r="K787" s="94">
        <v>26.3</v>
      </c>
      <c r="L787" s="94">
        <v>33.78</v>
      </c>
      <c r="M787" s="94">
        <v>31.21</v>
      </c>
      <c r="N787" s="97">
        <v>28.92</v>
      </c>
      <c r="O787" s="94">
        <v>4.09</v>
      </c>
      <c r="P787" s="94">
        <v>6.22</v>
      </c>
      <c r="Q787" s="94">
        <v>5.29</v>
      </c>
      <c r="R787" s="97">
        <v>7.86</v>
      </c>
      <c r="W787" s="93"/>
    </row>
    <row r="788" spans="1:23" x14ac:dyDescent="0.2">
      <c r="A788" s="94"/>
      <c r="B788" s="94" t="s">
        <v>227</v>
      </c>
      <c r="C788" s="94">
        <v>135.76</v>
      </c>
      <c r="D788" s="97">
        <v>86.38</v>
      </c>
      <c r="E788" s="97">
        <v>147.16</v>
      </c>
      <c r="F788" s="97">
        <v>127.25</v>
      </c>
      <c r="G788" s="94">
        <v>70.44</v>
      </c>
      <c r="H788" s="97">
        <v>42.94</v>
      </c>
      <c r="I788" s="97">
        <v>71.37</v>
      </c>
      <c r="J788" s="97">
        <v>56.31</v>
      </c>
      <c r="K788" s="94">
        <v>31.65</v>
      </c>
      <c r="L788" s="94">
        <v>21.23</v>
      </c>
      <c r="M788" s="94">
        <v>30.72</v>
      </c>
      <c r="N788" s="97">
        <v>28.37</v>
      </c>
      <c r="O788" s="94">
        <v>3.93</v>
      </c>
      <c r="P788" s="94">
        <v>2.95</v>
      </c>
      <c r="Q788" s="94">
        <v>6.77</v>
      </c>
      <c r="R788" s="97">
        <v>6.88</v>
      </c>
      <c r="W788" s="93"/>
    </row>
    <row r="789" spans="1:23" x14ac:dyDescent="0.2">
      <c r="A789" s="94"/>
      <c r="B789" s="94" t="s">
        <v>228</v>
      </c>
      <c r="C789" s="94">
        <v>143.78</v>
      </c>
      <c r="D789" s="97">
        <v>97.62</v>
      </c>
      <c r="E789" s="97">
        <v>145.75</v>
      </c>
      <c r="F789" s="97">
        <v>130.74</v>
      </c>
      <c r="G789" s="94">
        <v>71.59</v>
      </c>
      <c r="H789" s="97">
        <v>49.44</v>
      </c>
      <c r="I789" s="97">
        <v>63.02</v>
      </c>
      <c r="J789" s="97">
        <v>49.27</v>
      </c>
      <c r="K789" s="94">
        <v>33.72</v>
      </c>
      <c r="L789" s="94">
        <v>24.72</v>
      </c>
      <c r="M789" s="94">
        <v>34.65</v>
      </c>
      <c r="N789" s="97">
        <v>33.07</v>
      </c>
      <c r="O789" s="94">
        <v>4.6399999999999997</v>
      </c>
      <c r="P789" s="94">
        <v>3.27</v>
      </c>
      <c r="Q789" s="94">
        <v>6.38</v>
      </c>
      <c r="R789" s="97">
        <v>7.97</v>
      </c>
      <c r="W789" s="93"/>
    </row>
    <row r="790" spans="1:23" x14ac:dyDescent="0.2">
      <c r="A790" s="94"/>
      <c r="B790" s="94" t="s">
        <v>229</v>
      </c>
      <c r="C790" s="94">
        <v>150.6</v>
      </c>
      <c r="D790" s="97">
        <v>103.24</v>
      </c>
      <c r="E790" s="97">
        <v>151.41999999999999</v>
      </c>
      <c r="F790" s="97">
        <v>148.69</v>
      </c>
      <c r="G790" s="94">
        <v>72.08</v>
      </c>
      <c r="H790" s="97">
        <v>49.49</v>
      </c>
      <c r="I790" s="97">
        <v>73.5</v>
      </c>
      <c r="J790" s="97">
        <v>64.17</v>
      </c>
      <c r="K790" s="94">
        <v>36.07</v>
      </c>
      <c r="L790" s="94">
        <v>25.1</v>
      </c>
      <c r="M790" s="94">
        <v>31.87</v>
      </c>
      <c r="N790" s="97">
        <v>36.07</v>
      </c>
      <c r="O790" s="94">
        <v>5.46</v>
      </c>
      <c r="P790" s="94">
        <v>3.44</v>
      </c>
      <c r="Q790" s="94">
        <v>7.26</v>
      </c>
      <c r="R790" s="97">
        <v>7.53</v>
      </c>
      <c r="W790" s="93"/>
    </row>
    <row r="791" spans="1:23" x14ac:dyDescent="0.2">
      <c r="A791" s="94"/>
      <c r="B791" s="94" t="s">
        <v>230</v>
      </c>
      <c r="C791" s="94">
        <v>149.13</v>
      </c>
      <c r="D791" s="97">
        <v>129.05000000000001</v>
      </c>
      <c r="E791" s="97">
        <v>135.91999999999999</v>
      </c>
      <c r="F791" s="97">
        <v>117.86</v>
      </c>
      <c r="G791" s="94">
        <v>76.72</v>
      </c>
      <c r="H791" s="97">
        <v>64.33</v>
      </c>
      <c r="I791" s="97">
        <v>64.39</v>
      </c>
      <c r="J791" s="97">
        <v>53.64</v>
      </c>
      <c r="K791" s="94">
        <v>36.340000000000003</v>
      </c>
      <c r="L791" s="94">
        <v>28.32</v>
      </c>
      <c r="M791" s="94">
        <v>30.5</v>
      </c>
      <c r="N791" s="97">
        <v>25.92</v>
      </c>
      <c r="O791" s="94">
        <v>4.47</v>
      </c>
      <c r="P791" s="94">
        <v>4.09</v>
      </c>
      <c r="Q791" s="94">
        <v>5.29</v>
      </c>
      <c r="R791" s="97">
        <v>5.51</v>
      </c>
      <c r="W791" s="93"/>
    </row>
    <row r="792" spans="1:23" x14ac:dyDescent="0.2">
      <c r="A792" s="94"/>
      <c r="B792" s="94" t="s">
        <v>231</v>
      </c>
      <c r="C792" s="94">
        <v>141.16</v>
      </c>
      <c r="D792" s="97">
        <v>135</v>
      </c>
      <c r="E792" s="97">
        <v>132.91999999999999</v>
      </c>
      <c r="F792" s="97">
        <v>134.61000000000001</v>
      </c>
      <c r="G792" s="94">
        <v>73.23</v>
      </c>
      <c r="H792" s="97">
        <v>62.04</v>
      </c>
      <c r="I792" s="97">
        <v>55.93</v>
      </c>
      <c r="J792" s="97">
        <v>62.1</v>
      </c>
      <c r="K792" s="94">
        <v>35.409999999999997</v>
      </c>
      <c r="L792" s="94">
        <v>27.61</v>
      </c>
      <c r="M792" s="94">
        <v>29.36</v>
      </c>
      <c r="N792" s="97">
        <v>28.76</v>
      </c>
      <c r="O792" s="94">
        <v>3.66</v>
      </c>
      <c r="P792" s="94">
        <v>5.95</v>
      </c>
      <c r="Q792" s="94">
        <v>6.28</v>
      </c>
      <c r="R792" s="97">
        <v>6.77</v>
      </c>
      <c r="W792" s="93"/>
    </row>
    <row r="793" spans="1:23" x14ac:dyDescent="0.2">
      <c r="A793" s="94"/>
      <c r="B793" s="94" t="s">
        <v>232</v>
      </c>
      <c r="C793" s="94">
        <v>146.78</v>
      </c>
      <c r="D793" s="97">
        <v>135.21</v>
      </c>
      <c r="E793" s="97">
        <v>131.56</v>
      </c>
      <c r="F793" s="97">
        <v>118.35</v>
      </c>
      <c r="G793" s="94">
        <v>75.900000000000006</v>
      </c>
      <c r="H793" s="97">
        <v>67.77</v>
      </c>
      <c r="I793" s="97">
        <v>57.89</v>
      </c>
      <c r="J793" s="97">
        <v>55.22</v>
      </c>
      <c r="K793" s="94">
        <v>33.89</v>
      </c>
      <c r="L793" s="94">
        <v>27.23</v>
      </c>
      <c r="M793" s="94">
        <v>29.57</v>
      </c>
      <c r="N793" s="97">
        <v>25.43</v>
      </c>
      <c r="O793" s="94">
        <v>4.8600000000000003</v>
      </c>
      <c r="P793" s="94">
        <v>6.11</v>
      </c>
      <c r="Q793" s="94">
        <v>5.35</v>
      </c>
      <c r="R793" s="97">
        <v>5.62</v>
      </c>
      <c r="W793" s="93"/>
    </row>
    <row r="794" spans="1:23" x14ac:dyDescent="0.2">
      <c r="A794" s="94"/>
      <c r="B794" s="94" t="s">
        <v>233</v>
      </c>
      <c r="C794" s="94">
        <v>131.66999999999999</v>
      </c>
      <c r="D794" s="97">
        <v>134.22999999999999</v>
      </c>
      <c r="E794" s="97">
        <v>125.99</v>
      </c>
      <c r="F794" s="97">
        <v>127.96</v>
      </c>
      <c r="G794" s="94">
        <v>61.11</v>
      </c>
      <c r="H794" s="97">
        <v>70.28</v>
      </c>
      <c r="I794" s="97">
        <v>55.71</v>
      </c>
      <c r="J794" s="97">
        <v>60.08</v>
      </c>
      <c r="K794" s="94">
        <v>32.74</v>
      </c>
      <c r="L794" s="94">
        <v>26.74</v>
      </c>
      <c r="M794" s="94">
        <v>27.06</v>
      </c>
      <c r="N794" s="97">
        <v>26.3</v>
      </c>
      <c r="O794" s="94">
        <v>5.51</v>
      </c>
      <c r="P794" s="94">
        <v>4.75</v>
      </c>
      <c r="Q794" s="94">
        <v>6.44</v>
      </c>
      <c r="R794" s="97">
        <v>6.06</v>
      </c>
      <c r="W794" s="93"/>
    </row>
    <row r="795" spans="1:23" x14ac:dyDescent="0.2">
      <c r="A795" s="94"/>
      <c r="B795" s="94" t="s">
        <v>234</v>
      </c>
      <c r="C795" s="94">
        <v>134.18</v>
      </c>
      <c r="D795" s="97">
        <v>76.34</v>
      </c>
      <c r="E795" s="97">
        <v>118.52</v>
      </c>
      <c r="F795" s="97">
        <v>106.73</v>
      </c>
      <c r="G795" s="94">
        <v>69.739999999999995</v>
      </c>
      <c r="H795" s="97">
        <v>37.1</v>
      </c>
      <c r="I795" s="97">
        <v>54.24</v>
      </c>
      <c r="J795" s="97">
        <v>47.14</v>
      </c>
      <c r="K795" s="94">
        <v>25.59</v>
      </c>
      <c r="L795" s="94">
        <v>14.35</v>
      </c>
      <c r="M795" s="94">
        <v>24.01</v>
      </c>
      <c r="N795" s="97">
        <v>23.52</v>
      </c>
      <c r="O795" s="94">
        <v>4.3099999999999996</v>
      </c>
      <c r="P795" s="94">
        <v>3.6</v>
      </c>
      <c r="Q795" s="94">
        <v>5.73</v>
      </c>
      <c r="R795" s="97">
        <v>5.29</v>
      </c>
      <c r="W795" s="93"/>
    </row>
    <row r="796" spans="1:23" x14ac:dyDescent="0.2">
      <c r="A796" s="94"/>
      <c r="B796" s="94" t="s">
        <v>235</v>
      </c>
      <c r="C796" s="94">
        <v>127.79</v>
      </c>
      <c r="D796" s="97">
        <v>100.62</v>
      </c>
      <c r="E796" s="97">
        <v>109.08</v>
      </c>
      <c r="F796" s="97"/>
      <c r="G796" s="94">
        <v>67.989999999999995</v>
      </c>
      <c r="H796" s="97">
        <v>47.36</v>
      </c>
      <c r="I796" s="97">
        <v>50.42</v>
      </c>
      <c r="J796" s="97"/>
      <c r="K796" s="94">
        <v>25.15</v>
      </c>
      <c r="L796" s="94">
        <v>20.079999999999998</v>
      </c>
      <c r="M796" s="94">
        <v>22.75</v>
      </c>
      <c r="N796" s="97"/>
      <c r="O796" s="94">
        <v>3.71</v>
      </c>
      <c r="P796" s="94">
        <v>3.49</v>
      </c>
      <c r="Q796" s="94">
        <v>5.24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0.22</v>
      </c>
      <c r="D801" s="97">
        <v>0.05</v>
      </c>
      <c r="E801" s="97">
        <v>0.27</v>
      </c>
      <c r="F801" s="97">
        <v>0.05</v>
      </c>
      <c r="G801" s="94">
        <v>15.5</v>
      </c>
      <c r="H801" s="97">
        <v>14.19</v>
      </c>
      <c r="I801" s="97">
        <v>16.04</v>
      </c>
      <c r="J801" s="97">
        <v>17.02</v>
      </c>
      <c r="K801" s="94">
        <v>0.87</v>
      </c>
      <c r="L801" s="94">
        <v>3</v>
      </c>
      <c r="M801" s="94">
        <v>0.65</v>
      </c>
      <c r="N801" s="97">
        <v>0.44</v>
      </c>
      <c r="O801" s="94">
        <v>18.22</v>
      </c>
      <c r="P801" s="94">
        <v>13.53</v>
      </c>
      <c r="Q801" s="94">
        <v>13.97</v>
      </c>
      <c r="R801" s="97">
        <v>12.93</v>
      </c>
    </row>
    <row r="802" spans="1:18" x14ac:dyDescent="0.2">
      <c r="A802" s="94"/>
      <c r="B802" s="94" t="s">
        <v>225</v>
      </c>
      <c r="C802" s="94">
        <v>0.49</v>
      </c>
      <c r="D802" s="97">
        <v>0.22</v>
      </c>
      <c r="E802" s="97">
        <v>0.05</v>
      </c>
      <c r="F802" s="97">
        <v>0</v>
      </c>
      <c r="G802" s="94">
        <v>17.02</v>
      </c>
      <c r="H802" s="97">
        <v>17.3</v>
      </c>
      <c r="I802" s="97">
        <v>20.68</v>
      </c>
      <c r="J802" s="97">
        <v>12.55</v>
      </c>
      <c r="K802" s="94">
        <v>0.98</v>
      </c>
      <c r="L802" s="94">
        <v>1.31</v>
      </c>
      <c r="M802" s="94">
        <v>0.44</v>
      </c>
      <c r="N802" s="97">
        <v>0.27</v>
      </c>
      <c r="O802" s="94">
        <v>13.81</v>
      </c>
      <c r="P802" s="94">
        <v>16.75</v>
      </c>
      <c r="Q802" s="94">
        <v>19.7</v>
      </c>
      <c r="R802" s="97">
        <v>13.75</v>
      </c>
    </row>
    <row r="803" spans="1:18" x14ac:dyDescent="0.2">
      <c r="A803" s="94"/>
      <c r="B803" s="94" t="s">
        <v>226</v>
      </c>
      <c r="C803" s="94">
        <v>0.44</v>
      </c>
      <c r="D803" s="97">
        <v>0.55000000000000004</v>
      </c>
      <c r="E803" s="97">
        <v>0.05</v>
      </c>
      <c r="F803" s="97">
        <v>0.05</v>
      </c>
      <c r="G803" s="94">
        <v>14.08</v>
      </c>
      <c r="H803" s="97">
        <v>15.99</v>
      </c>
      <c r="I803" s="97">
        <v>19.64</v>
      </c>
      <c r="J803" s="97">
        <v>20.41</v>
      </c>
      <c r="K803" s="94">
        <v>1.2</v>
      </c>
      <c r="L803" s="94">
        <v>3</v>
      </c>
      <c r="M803" s="94">
        <v>0.65</v>
      </c>
      <c r="N803" s="97">
        <v>0.65</v>
      </c>
      <c r="O803" s="94">
        <v>16.53</v>
      </c>
      <c r="P803" s="94">
        <v>22.7</v>
      </c>
      <c r="Q803" s="94">
        <v>22.48</v>
      </c>
      <c r="R803" s="97">
        <v>13.53</v>
      </c>
    </row>
    <row r="804" spans="1:18" x14ac:dyDescent="0.2">
      <c r="A804" s="94"/>
      <c r="B804" s="94" t="s">
        <v>227</v>
      </c>
      <c r="C804" s="94">
        <v>0.27</v>
      </c>
      <c r="D804" s="97">
        <v>0.05</v>
      </c>
      <c r="E804" s="97">
        <v>0</v>
      </c>
      <c r="F804" s="97">
        <v>0.05</v>
      </c>
      <c r="G804" s="94">
        <v>16.04</v>
      </c>
      <c r="H804" s="97">
        <v>9.39</v>
      </c>
      <c r="I804" s="97">
        <v>20.079999999999998</v>
      </c>
      <c r="J804" s="97">
        <v>20.3</v>
      </c>
      <c r="K804" s="94">
        <v>0.76</v>
      </c>
      <c r="L804" s="94">
        <v>0.98</v>
      </c>
      <c r="M804" s="94">
        <v>0.87</v>
      </c>
      <c r="N804" s="97">
        <v>0.65</v>
      </c>
      <c r="O804" s="94">
        <v>12.66</v>
      </c>
      <c r="P804" s="94">
        <v>8.84</v>
      </c>
      <c r="Q804" s="94">
        <v>17.350000000000001</v>
      </c>
      <c r="R804" s="97">
        <v>14.68</v>
      </c>
    </row>
    <row r="805" spans="1:18" x14ac:dyDescent="0.2">
      <c r="A805" s="94"/>
      <c r="B805" s="94" t="s">
        <v>228</v>
      </c>
      <c r="C805" s="94">
        <v>0.38</v>
      </c>
      <c r="D805" s="97">
        <v>0</v>
      </c>
      <c r="E805" s="97">
        <v>0.05</v>
      </c>
      <c r="F805" s="97">
        <v>0</v>
      </c>
      <c r="G805" s="94">
        <v>15.88</v>
      </c>
      <c r="H805" s="97">
        <v>8.84</v>
      </c>
      <c r="I805" s="97">
        <v>23.03</v>
      </c>
      <c r="J805" s="97">
        <v>22.54</v>
      </c>
      <c r="K805" s="94">
        <v>1.26</v>
      </c>
      <c r="L805" s="94">
        <v>1.2</v>
      </c>
      <c r="M805" s="94">
        <v>1.1499999999999999</v>
      </c>
      <c r="N805" s="97">
        <v>0.71</v>
      </c>
      <c r="O805" s="94">
        <v>16.32</v>
      </c>
      <c r="P805" s="94">
        <v>10.15</v>
      </c>
      <c r="Q805" s="94">
        <v>17.46</v>
      </c>
      <c r="R805" s="97">
        <v>17.190000000000001</v>
      </c>
    </row>
    <row r="806" spans="1:18" x14ac:dyDescent="0.2">
      <c r="A806" s="94"/>
      <c r="B806" s="94" t="s">
        <v>229</v>
      </c>
      <c r="C806" s="94">
        <v>0.49</v>
      </c>
      <c r="D806" s="97">
        <v>0.11</v>
      </c>
      <c r="E806" s="97">
        <v>0.05</v>
      </c>
      <c r="F806" s="97">
        <v>0.11</v>
      </c>
      <c r="G806" s="94">
        <v>17.239999999999998</v>
      </c>
      <c r="H806" s="97">
        <v>12.28</v>
      </c>
      <c r="I806" s="97">
        <v>18.61</v>
      </c>
      <c r="J806" s="97">
        <v>20.84</v>
      </c>
      <c r="K806" s="94">
        <v>1.75</v>
      </c>
      <c r="L806" s="94">
        <v>1.36</v>
      </c>
      <c r="M806" s="94">
        <v>2.1800000000000002</v>
      </c>
      <c r="N806" s="97">
        <v>1.26</v>
      </c>
      <c r="O806" s="94">
        <v>17.52</v>
      </c>
      <c r="P806" s="94">
        <v>11.46</v>
      </c>
      <c r="Q806" s="94">
        <v>17.95</v>
      </c>
      <c r="R806" s="97">
        <v>18.72</v>
      </c>
    </row>
    <row r="807" spans="1:18" x14ac:dyDescent="0.2">
      <c r="A807" s="94"/>
      <c r="B807" s="94" t="s">
        <v>230</v>
      </c>
      <c r="C807" s="94">
        <v>0.65</v>
      </c>
      <c r="D807" s="97">
        <v>0</v>
      </c>
      <c r="E807" s="97">
        <v>0</v>
      </c>
      <c r="F807" s="97">
        <v>0</v>
      </c>
      <c r="G807" s="94">
        <v>17.899999999999999</v>
      </c>
      <c r="H807" s="97">
        <v>16.809999999999999</v>
      </c>
      <c r="I807" s="97">
        <v>18.989999999999998</v>
      </c>
      <c r="J807" s="97">
        <v>19.48</v>
      </c>
      <c r="K807" s="94">
        <v>1.96</v>
      </c>
      <c r="L807" s="94">
        <v>1.1499999999999999</v>
      </c>
      <c r="M807" s="94">
        <v>0.65</v>
      </c>
      <c r="N807" s="97">
        <v>0.49</v>
      </c>
      <c r="O807" s="94">
        <v>11.08</v>
      </c>
      <c r="P807" s="94">
        <v>14.35</v>
      </c>
      <c r="Q807" s="94">
        <v>16.100000000000001</v>
      </c>
      <c r="R807" s="97">
        <v>12.82</v>
      </c>
    </row>
    <row r="808" spans="1:18" x14ac:dyDescent="0.2">
      <c r="A808" s="94"/>
      <c r="B808" s="94" t="s">
        <v>231</v>
      </c>
      <c r="C808" s="94">
        <v>0.55000000000000004</v>
      </c>
      <c r="D808" s="97">
        <v>0</v>
      </c>
      <c r="E808" s="97">
        <v>0</v>
      </c>
      <c r="F808" s="97">
        <v>0</v>
      </c>
      <c r="G808" s="94">
        <v>14.95</v>
      </c>
      <c r="H808" s="97">
        <v>18.829999999999998</v>
      </c>
      <c r="I808" s="97">
        <v>21.55</v>
      </c>
      <c r="J808" s="97">
        <v>20.190000000000001</v>
      </c>
      <c r="K808" s="94">
        <v>2.2400000000000002</v>
      </c>
      <c r="L808" s="94">
        <v>3.77</v>
      </c>
      <c r="M808" s="94">
        <v>1.0900000000000001</v>
      </c>
      <c r="N808" s="97">
        <v>0.55000000000000004</v>
      </c>
      <c r="O808" s="94">
        <v>11.13</v>
      </c>
      <c r="P808" s="94">
        <v>16.809999999999999</v>
      </c>
      <c r="Q808" s="94">
        <v>18.72</v>
      </c>
      <c r="R808" s="97">
        <v>16.260000000000002</v>
      </c>
    </row>
    <row r="809" spans="1:18" x14ac:dyDescent="0.2">
      <c r="A809" s="94"/>
      <c r="B809" s="94" t="s">
        <v>232</v>
      </c>
      <c r="C809" s="94">
        <v>0.6</v>
      </c>
      <c r="D809" s="97">
        <v>0</v>
      </c>
      <c r="E809" s="97">
        <v>0</v>
      </c>
      <c r="F809" s="97">
        <v>0.05</v>
      </c>
      <c r="G809" s="94">
        <v>19.100000000000001</v>
      </c>
      <c r="H809" s="97">
        <v>16.32</v>
      </c>
      <c r="I809" s="97">
        <v>17.84</v>
      </c>
      <c r="J809" s="97">
        <v>17.41</v>
      </c>
      <c r="K809" s="94">
        <v>2.4</v>
      </c>
      <c r="L809" s="94">
        <v>1.31</v>
      </c>
      <c r="M809" s="94">
        <v>0.55000000000000004</v>
      </c>
      <c r="N809" s="97">
        <v>0.98</v>
      </c>
      <c r="O809" s="94">
        <v>10.039999999999999</v>
      </c>
      <c r="P809" s="94">
        <v>16.48</v>
      </c>
      <c r="Q809" s="94">
        <v>20.350000000000001</v>
      </c>
      <c r="R809" s="97">
        <v>13.64</v>
      </c>
    </row>
    <row r="810" spans="1:18" x14ac:dyDescent="0.2">
      <c r="A810" s="94"/>
      <c r="B810" s="94" t="s">
        <v>233</v>
      </c>
      <c r="C810" s="94">
        <v>0.65</v>
      </c>
      <c r="D810" s="97">
        <v>0.05</v>
      </c>
      <c r="E810" s="97">
        <v>0</v>
      </c>
      <c r="F810" s="97">
        <v>0.11</v>
      </c>
      <c r="G810" s="94">
        <v>20.079999999999998</v>
      </c>
      <c r="H810" s="97">
        <v>15.11</v>
      </c>
      <c r="I810" s="97">
        <v>19.100000000000001</v>
      </c>
      <c r="J810" s="97">
        <v>19.43</v>
      </c>
      <c r="K810" s="94">
        <v>0.82</v>
      </c>
      <c r="L810" s="94">
        <v>1.26</v>
      </c>
      <c r="M810" s="94">
        <v>0.76</v>
      </c>
      <c r="N810" s="97">
        <v>1.26</v>
      </c>
      <c r="O810" s="94">
        <v>10.75</v>
      </c>
      <c r="P810" s="94">
        <v>16.04</v>
      </c>
      <c r="Q810" s="94">
        <v>16.920000000000002</v>
      </c>
      <c r="R810" s="97">
        <v>14.73</v>
      </c>
    </row>
    <row r="811" spans="1:18" x14ac:dyDescent="0.2">
      <c r="A811" s="94"/>
      <c r="B811" s="94" t="s">
        <v>234</v>
      </c>
      <c r="C811" s="94">
        <v>0.44</v>
      </c>
      <c r="D811" s="97">
        <v>0</v>
      </c>
      <c r="E811" s="97">
        <v>0</v>
      </c>
      <c r="F811" s="97">
        <v>0</v>
      </c>
      <c r="G811" s="94">
        <v>20.350000000000001</v>
      </c>
      <c r="H811" s="97">
        <v>13.53</v>
      </c>
      <c r="I811" s="97">
        <v>16.920000000000002</v>
      </c>
      <c r="J811" s="97">
        <v>17.3</v>
      </c>
      <c r="K811" s="94">
        <v>1.58</v>
      </c>
      <c r="L811" s="94">
        <v>0.55000000000000004</v>
      </c>
      <c r="M811" s="94">
        <v>0.55000000000000004</v>
      </c>
      <c r="N811" s="97">
        <v>0.6</v>
      </c>
      <c r="O811" s="94">
        <v>12.17</v>
      </c>
      <c r="P811" s="94">
        <v>7.2</v>
      </c>
      <c r="Q811" s="94">
        <v>17.079999999999998</v>
      </c>
      <c r="R811" s="97">
        <v>12.88</v>
      </c>
    </row>
    <row r="812" spans="1:18" x14ac:dyDescent="0.2">
      <c r="A812" s="94"/>
      <c r="B812" s="94" t="s">
        <v>235</v>
      </c>
      <c r="C812" s="94">
        <v>0.11</v>
      </c>
      <c r="D812" s="97">
        <v>0</v>
      </c>
      <c r="E812" s="97">
        <v>0.05</v>
      </c>
      <c r="F812" s="97"/>
      <c r="G812" s="94">
        <v>18.88</v>
      </c>
      <c r="H812" s="97">
        <v>12.6</v>
      </c>
      <c r="I812" s="97">
        <v>19.59</v>
      </c>
      <c r="J812" s="97"/>
      <c r="K812" s="94">
        <v>1.42</v>
      </c>
      <c r="L812" s="94">
        <v>0.44</v>
      </c>
      <c r="M812" s="94">
        <v>0.38</v>
      </c>
      <c r="N812" s="97"/>
      <c r="O812" s="94">
        <v>10.53</v>
      </c>
      <c r="P812" s="94">
        <v>16.64</v>
      </c>
      <c r="Q812" s="94">
        <v>10.64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1423700</v>
      </c>
      <c r="D818" s="101">
        <v>371030</v>
      </c>
      <c r="E818" s="101">
        <v>1000112</v>
      </c>
      <c r="F818" s="101">
        <v>393084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1421722</v>
      </c>
      <c r="D819" s="101">
        <v>369816</v>
      </c>
      <c r="E819" s="101">
        <v>996585</v>
      </c>
      <c r="F819" s="101">
        <v>394183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1409392</v>
      </c>
      <c r="D820" s="101">
        <v>366690</v>
      </c>
      <c r="E820" s="101">
        <v>992272</v>
      </c>
      <c r="F820" s="101">
        <v>376578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1412640</v>
      </c>
      <c r="D821" s="101">
        <v>366090</v>
      </c>
      <c r="E821" s="101">
        <v>996340</v>
      </c>
      <c r="F821" s="101">
        <v>377179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1408201</v>
      </c>
      <c r="D822" s="101">
        <v>364351</v>
      </c>
      <c r="E822" s="101">
        <v>994988</v>
      </c>
      <c r="F822" s="101">
        <v>376581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1397058</v>
      </c>
      <c r="D823" s="101">
        <v>366081</v>
      </c>
      <c r="E823" s="101">
        <v>986827</v>
      </c>
      <c r="F823" s="101">
        <v>383006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1368246</v>
      </c>
      <c r="D824" s="101">
        <v>365913</v>
      </c>
      <c r="E824" s="101">
        <v>964356</v>
      </c>
      <c r="F824" s="101">
        <v>384770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1377584</v>
      </c>
      <c r="D825" s="101">
        <v>369549</v>
      </c>
      <c r="E825" s="101">
        <v>970550</v>
      </c>
      <c r="F825" s="101">
        <v>390382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1375455</v>
      </c>
      <c r="D826" s="101">
        <v>368312</v>
      </c>
      <c r="E826" s="101">
        <v>966565</v>
      </c>
      <c r="F826" s="101">
        <v>390150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1341796</v>
      </c>
      <c r="D827" s="101">
        <v>371685</v>
      </c>
      <c r="E827" s="101">
        <v>925449</v>
      </c>
      <c r="F827" s="101">
        <v>392118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1346183</v>
      </c>
      <c r="D828" s="101">
        <v>369299</v>
      </c>
      <c r="E828" s="101">
        <v>931536</v>
      </c>
      <c r="F828" s="101">
        <v>394006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1344570</v>
      </c>
      <c r="D829" s="101">
        <v>371145</v>
      </c>
      <c r="E829" s="101">
        <v>931226</v>
      </c>
      <c r="F829" s="101">
        <v>394690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1351610</v>
      </c>
      <c r="D830" s="101">
        <v>373014</v>
      </c>
      <c r="E830" s="101">
        <v>936852</v>
      </c>
      <c r="F830" s="101">
        <v>400621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2639844</v>
      </c>
      <c r="D836" s="101">
        <v>801839</v>
      </c>
      <c r="E836" s="101">
        <v>1197720</v>
      </c>
      <c r="F836" s="101">
        <v>530857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2638456</v>
      </c>
      <c r="D837" s="101">
        <v>800919</v>
      </c>
      <c r="E837" s="101">
        <v>1193298</v>
      </c>
      <c r="F837" s="101">
        <v>533687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2603305</v>
      </c>
      <c r="D838" s="101">
        <v>807113</v>
      </c>
      <c r="E838" s="101">
        <v>1186058</v>
      </c>
      <c r="F838" s="101">
        <v>500225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2631675</v>
      </c>
      <c r="D839" s="101">
        <v>827450</v>
      </c>
      <c r="E839" s="101">
        <v>1191356</v>
      </c>
      <c r="F839" s="101">
        <v>502500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2641320</v>
      </c>
      <c r="D840" s="101">
        <v>837935</v>
      </c>
      <c r="E840" s="101">
        <v>1190185</v>
      </c>
      <c r="F840" s="101">
        <v>503427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2664209</v>
      </c>
      <c r="D841" s="101">
        <v>851261</v>
      </c>
      <c r="E841" s="101">
        <v>1187541</v>
      </c>
      <c r="F841" s="101">
        <v>516985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2704424</v>
      </c>
      <c r="D842" s="101">
        <v>872764</v>
      </c>
      <c r="E842" s="101">
        <v>1201337</v>
      </c>
      <c r="F842" s="101">
        <v>521756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2748997</v>
      </c>
      <c r="D843" s="101">
        <v>890568</v>
      </c>
      <c r="E843" s="101">
        <v>1216229</v>
      </c>
      <c r="F843" s="101">
        <v>532799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2743934</v>
      </c>
      <c r="D844" s="101">
        <v>892174</v>
      </c>
      <c r="E844" s="101">
        <v>1208834</v>
      </c>
      <c r="F844" s="101">
        <v>533083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2700570</v>
      </c>
      <c r="D845" s="101">
        <v>910868</v>
      </c>
      <c r="E845" s="101">
        <v>1143292</v>
      </c>
      <c r="F845" s="101">
        <v>535404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2683065</v>
      </c>
      <c r="D846" s="101">
        <v>886890</v>
      </c>
      <c r="E846" s="101">
        <v>1153325</v>
      </c>
      <c r="F846" s="101">
        <v>532862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2695969</v>
      </c>
      <c r="D847" s="101">
        <v>894706</v>
      </c>
      <c r="E847" s="101">
        <v>1156750</v>
      </c>
      <c r="F847" s="101">
        <v>535057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2704724</v>
      </c>
      <c r="D848" s="101">
        <v>880343</v>
      </c>
      <c r="E848" s="101">
        <v>1168683</v>
      </c>
      <c r="F848" s="101">
        <v>546405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47246149073</v>
      </c>
      <c r="D854" s="102">
        <v>12945153691</v>
      </c>
      <c r="E854" s="102">
        <v>2287929099</v>
      </c>
      <c r="F854" s="102">
        <v>3112472897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48909995035</v>
      </c>
      <c r="D855" s="102">
        <v>12914649985</v>
      </c>
      <c r="E855" s="102">
        <v>2292992321</v>
      </c>
      <c r="F855" s="102">
        <v>3321762824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48187684019</v>
      </c>
      <c r="D856" s="102">
        <v>12862286051</v>
      </c>
      <c r="E856" s="102">
        <v>2134698701</v>
      </c>
      <c r="F856" s="102">
        <v>3129279304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48333997381</v>
      </c>
      <c r="D857" s="102">
        <v>12171716440</v>
      </c>
      <c r="E857" s="102">
        <v>2274847391</v>
      </c>
      <c r="F857" s="102">
        <v>3040717926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48370897136</v>
      </c>
      <c r="D858" s="102">
        <v>12211877507</v>
      </c>
      <c r="E858" s="102">
        <v>2230482540</v>
      </c>
      <c r="F858" s="102">
        <v>3021553072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48751935442</v>
      </c>
      <c r="D859" s="102">
        <v>12424465421</v>
      </c>
      <c r="E859" s="102">
        <v>2191378188</v>
      </c>
      <c r="F859" s="102">
        <v>3097190319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48720395908</v>
      </c>
      <c r="D860" s="102">
        <v>12442281265</v>
      </c>
      <c r="E860" s="102">
        <v>2221166817</v>
      </c>
      <c r="F860" s="102">
        <v>3010713846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49574071578</v>
      </c>
      <c r="D861" s="102">
        <v>12952610570</v>
      </c>
      <c r="E861" s="102">
        <v>2237970536</v>
      </c>
      <c r="F861" s="102">
        <v>3183338821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49462045560</v>
      </c>
      <c r="D862" s="102">
        <v>12827512600</v>
      </c>
      <c r="E862" s="102">
        <v>2148300289</v>
      </c>
      <c r="F862" s="102">
        <v>3198245341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49612414704</v>
      </c>
      <c r="D863" s="102">
        <v>12913168673</v>
      </c>
      <c r="E863" s="102">
        <v>2117011418</v>
      </c>
      <c r="F863" s="102">
        <v>3175687668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49578176931</v>
      </c>
      <c r="D864" s="102">
        <v>12671225468</v>
      </c>
      <c r="E864" s="102">
        <v>2162375969</v>
      </c>
      <c r="F864" s="102">
        <v>3226227924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50129001186</v>
      </c>
      <c r="D865" s="102">
        <v>12737418258</v>
      </c>
      <c r="E865" s="102">
        <v>2527256088</v>
      </c>
      <c r="F865" s="102">
        <v>3218870293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50648809633</v>
      </c>
      <c r="D866" s="102">
        <v>12933362341</v>
      </c>
      <c r="E866" s="102">
        <v>2783472413</v>
      </c>
      <c r="F866" s="102">
        <v>3272073881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17897</v>
      </c>
      <c r="D872" s="102">
        <v>16144</v>
      </c>
      <c r="E872" s="102">
        <v>1910</v>
      </c>
      <c r="F872" s="102">
        <v>5863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18537</v>
      </c>
      <c r="D873" s="102">
        <v>16125</v>
      </c>
      <c r="E873" s="102">
        <v>1922</v>
      </c>
      <c r="F873" s="102">
        <v>6224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18510</v>
      </c>
      <c r="D874" s="102">
        <v>15936</v>
      </c>
      <c r="E874" s="102">
        <v>1800</v>
      </c>
      <c r="F874" s="102">
        <v>6256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18366</v>
      </c>
      <c r="D875" s="102">
        <v>14710</v>
      </c>
      <c r="E875" s="102">
        <v>1909</v>
      </c>
      <c r="F875" s="102">
        <v>6051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18313</v>
      </c>
      <c r="D876" s="102">
        <v>14574</v>
      </c>
      <c r="E876" s="102">
        <v>1874</v>
      </c>
      <c r="F876" s="102">
        <v>6002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18299</v>
      </c>
      <c r="D877" s="102">
        <v>14595</v>
      </c>
      <c r="E877" s="102">
        <v>1845</v>
      </c>
      <c r="F877" s="102">
        <v>5991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18015</v>
      </c>
      <c r="D878" s="102">
        <v>14256</v>
      </c>
      <c r="E878" s="102">
        <v>1849</v>
      </c>
      <c r="F878" s="102">
        <v>5770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18034</v>
      </c>
      <c r="D879" s="102">
        <v>14544</v>
      </c>
      <c r="E879" s="102">
        <v>1840</v>
      </c>
      <c r="F879" s="102">
        <v>5975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18026</v>
      </c>
      <c r="D880" s="102">
        <v>14378</v>
      </c>
      <c r="E880" s="102">
        <v>1777</v>
      </c>
      <c r="F880" s="102">
        <v>6000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18371</v>
      </c>
      <c r="D881" s="102">
        <v>14177</v>
      </c>
      <c r="E881" s="102">
        <v>1852</v>
      </c>
      <c r="F881" s="102">
        <v>5931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18478</v>
      </c>
      <c r="D882" s="102">
        <v>14287</v>
      </c>
      <c r="E882" s="102">
        <v>1875</v>
      </c>
      <c r="F882" s="102">
        <v>6055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18594</v>
      </c>
      <c r="D883" s="102">
        <v>14236</v>
      </c>
      <c r="E883" s="102">
        <v>2185</v>
      </c>
      <c r="F883" s="102">
        <v>6016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18726</v>
      </c>
      <c r="D884" s="102">
        <v>14691</v>
      </c>
      <c r="E884" s="102">
        <v>2382</v>
      </c>
      <c r="F884" s="102">
        <v>5988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1.14E-2</v>
      </c>
      <c r="D890" s="103">
        <v>3.3E-3</v>
      </c>
      <c r="E890" s="103">
        <v>7.7999999999999996E-3</v>
      </c>
      <c r="F890" s="103">
        <v>2.3999999999999998E-3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2.1499999999999998E-2</v>
      </c>
      <c r="D891" s="103">
        <v>3.3E-3</v>
      </c>
      <c r="E891" s="103">
        <v>1.8599999999999998E-2</v>
      </c>
      <c r="F891" s="103">
        <v>2.3999999999999998E-3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1.06E-2</v>
      </c>
      <c r="D892" s="103">
        <v>3.2000000000000002E-3</v>
      </c>
      <c r="E892" s="103">
        <v>7.1999999999999998E-3</v>
      </c>
      <c r="F892" s="103">
        <v>2.3E-3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1.0500000000000001E-2</v>
      </c>
      <c r="D893" s="103">
        <v>3.2000000000000002E-3</v>
      </c>
      <c r="E893" s="103">
        <v>7.1999999999999998E-3</v>
      </c>
      <c r="F893" s="103">
        <v>2.2000000000000001E-3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1.0800000000000001E-2</v>
      </c>
      <c r="D894" s="103">
        <v>3.3E-3</v>
      </c>
      <c r="E894" s="103">
        <v>7.1000000000000004E-3</v>
      </c>
      <c r="F894" s="103">
        <v>2.3999999999999998E-3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0.01</v>
      </c>
      <c r="D895" s="103">
        <v>3.3E-3</v>
      </c>
      <c r="E895" s="103">
        <v>6.4000000000000003E-3</v>
      </c>
      <c r="F895" s="103">
        <v>2.5000000000000001E-3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1.29E-2</v>
      </c>
      <c r="D896" s="103">
        <v>3.3E-3</v>
      </c>
      <c r="E896" s="103">
        <v>9.4999999999999998E-3</v>
      </c>
      <c r="F896" s="103">
        <v>2.5999999999999999E-3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1.2999999999999999E-2</v>
      </c>
      <c r="D897" s="103">
        <v>3.3999999999999998E-3</v>
      </c>
      <c r="E897" s="103">
        <v>9.5999999999999992E-3</v>
      </c>
      <c r="F897" s="103">
        <v>2.7000000000000001E-3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1.3100000000000001E-2</v>
      </c>
      <c r="D898" s="103">
        <v>3.3999999999999998E-3</v>
      </c>
      <c r="E898" s="103">
        <v>9.5999999999999992E-3</v>
      </c>
      <c r="F898" s="103">
        <v>2.8E-3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1.0699999999999999E-2</v>
      </c>
      <c r="D899" s="103">
        <v>3.5000000000000001E-3</v>
      </c>
      <c r="E899" s="103">
        <v>6.7999999999999996E-3</v>
      </c>
      <c r="F899" s="103">
        <v>2.8E-3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1.12E-2</v>
      </c>
      <c r="D900" s="103">
        <v>3.5999999999999999E-3</v>
      </c>
      <c r="E900" s="103">
        <v>7.3000000000000001E-3</v>
      </c>
      <c r="F900" s="103">
        <v>2.8E-3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1.11E-2</v>
      </c>
      <c r="D901" s="103">
        <v>3.5999999999999999E-3</v>
      </c>
      <c r="E901" s="103">
        <v>7.6E-3</v>
      </c>
      <c r="F901" s="103">
        <v>2.8E-3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1.15E-2</v>
      </c>
      <c r="D902" s="103">
        <v>3.5999999999999999E-3</v>
      </c>
      <c r="E902" s="103">
        <v>7.9000000000000008E-3</v>
      </c>
      <c r="F902" s="103">
        <v>2.8E-3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5.3E-3</v>
      </c>
      <c r="D908" s="103">
        <v>2.8E-3</v>
      </c>
      <c r="E908" s="103">
        <v>2.5999999999999999E-3</v>
      </c>
      <c r="F908" s="103">
        <v>2.5000000000000001E-3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5.1000000000000004E-3</v>
      </c>
      <c r="D909" s="103">
        <v>2.5999999999999999E-3</v>
      </c>
      <c r="E909" s="103">
        <v>1.8E-3</v>
      </c>
      <c r="F909" s="103">
        <v>2.3999999999999998E-3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4.8999999999999998E-3</v>
      </c>
      <c r="D910" s="103">
        <v>2.7000000000000001E-3</v>
      </c>
      <c r="E910" s="103">
        <v>1.4E-3</v>
      </c>
      <c r="F910" s="103">
        <v>2.3E-3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4.7999999999999996E-3</v>
      </c>
      <c r="D911" s="103">
        <v>2.7000000000000001E-3</v>
      </c>
      <c r="E911" s="103">
        <v>1.4E-3</v>
      </c>
      <c r="F911" s="103">
        <v>2E-3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4.7000000000000002E-3</v>
      </c>
      <c r="D912" s="103">
        <v>2.5999999999999999E-3</v>
      </c>
      <c r="E912" s="103">
        <v>1.4E-3</v>
      </c>
      <c r="F912" s="103">
        <v>2E-3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5.1000000000000004E-3</v>
      </c>
      <c r="D913" s="103">
        <v>2.8E-3</v>
      </c>
      <c r="E913" s="103">
        <v>1.5E-3</v>
      </c>
      <c r="F913" s="103">
        <v>2.3E-3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5.3E-3</v>
      </c>
      <c r="D914" s="103">
        <v>2.8999999999999998E-3</v>
      </c>
      <c r="E914" s="103">
        <v>1.6000000000000001E-3</v>
      </c>
      <c r="F914" s="103">
        <v>2.3999999999999998E-3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5.4000000000000003E-3</v>
      </c>
      <c r="D915" s="103">
        <v>2.8999999999999998E-3</v>
      </c>
      <c r="E915" s="103">
        <v>1.6000000000000001E-3</v>
      </c>
      <c r="F915" s="103">
        <v>2.5000000000000001E-3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5.7999999999999996E-3</v>
      </c>
      <c r="D916" s="103">
        <v>3.0999999999999999E-3</v>
      </c>
      <c r="E916" s="103">
        <v>1.6999999999999999E-3</v>
      </c>
      <c r="F916" s="103">
        <v>2.7000000000000001E-3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5.7999999999999996E-3</v>
      </c>
      <c r="D917" s="103">
        <v>3.0999999999999999E-3</v>
      </c>
      <c r="E917" s="103">
        <v>1.8E-3</v>
      </c>
      <c r="F917" s="103">
        <v>2.5999999999999999E-3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6.1000000000000004E-3</v>
      </c>
      <c r="D918" s="103">
        <v>3.0999999999999999E-3</v>
      </c>
      <c r="E918" s="103">
        <v>2E-3</v>
      </c>
      <c r="F918" s="103">
        <v>2.8999999999999998E-3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6.3E-3</v>
      </c>
      <c r="D919" s="103">
        <v>3.2000000000000002E-3</v>
      </c>
      <c r="E919" s="103">
        <v>2.0999999999999999E-3</v>
      </c>
      <c r="F919" s="103">
        <v>2.8999999999999998E-3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7.4000000000000003E-3</v>
      </c>
      <c r="D920" s="103">
        <v>4.1000000000000003E-3</v>
      </c>
      <c r="E920" s="103">
        <v>3.5000000000000001E-3</v>
      </c>
      <c r="F920" s="103">
        <v>2.8E-3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6.8999999999999999E-3</v>
      </c>
      <c r="D926" s="103">
        <v>2.8E-3</v>
      </c>
      <c r="E926" s="103">
        <v>3.8999999999999998E-3</v>
      </c>
      <c r="F926" s="103">
        <v>2.3999999999999998E-3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7.1999999999999998E-3</v>
      </c>
      <c r="D927" s="103">
        <v>3.0999999999999999E-3</v>
      </c>
      <c r="E927" s="103">
        <v>4.8999999999999998E-3</v>
      </c>
      <c r="F927" s="103">
        <v>2.3999999999999998E-3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6.7999999999999996E-3</v>
      </c>
      <c r="D928" s="103">
        <v>3.0000000000000001E-3</v>
      </c>
      <c r="E928" s="103">
        <v>3.5000000000000001E-3</v>
      </c>
      <c r="F928" s="103">
        <v>2.3E-3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6.7999999999999996E-3</v>
      </c>
      <c r="D929" s="103">
        <v>3.2000000000000002E-3</v>
      </c>
      <c r="E929" s="103">
        <v>3.5000000000000001E-3</v>
      </c>
      <c r="F929" s="103">
        <v>2.2000000000000001E-3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6.4999999999999997E-3</v>
      </c>
      <c r="D930" s="103">
        <v>2.8999999999999998E-3</v>
      </c>
      <c r="E930" s="103">
        <v>3.5000000000000001E-3</v>
      </c>
      <c r="F930" s="103">
        <v>2.0999999999999999E-3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6.0000000000000001E-3</v>
      </c>
      <c r="D931" s="103">
        <v>2.8E-3</v>
      </c>
      <c r="E931" s="103">
        <v>3.0000000000000001E-3</v>
      </c>
      <c r="F931" s="103">
        <v>2.0999999999999999E-3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6.3E-3</v>
      </c>
      <c r="D932" s="103">
        <v>2.8999999999999998E-3</v>
      </c>
      <c r="E932" s="103">
        <v>3.0999999999999999E-3</v>
      </c>
      <c r="F932" s="103">
        <v>2.2000000000000001E-3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6.4999999999999997E-3</v>
      </c>
      <c r="D933" s="103">
        <v>3.0999999999999999E-3</v>
      </c>
      <c r="E933" s="103">
        <v>3.2000000000000002E-3</v>
      </c>
      <c r="F933" s="103">
        <v>2.3999999999999998E-3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6.3E-3</v>
      </c>
      <c r="D934" s="103">
        <v>3.0000000000000001E-3</v>
      </c>
      <c r="E934" s="103">
        <v>3.2000000000000002E-3</v>
      </c>
      <c r="F934" s="103">
        <v>2.2000000000000001E-3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6.7000000000000002E-3</v>
      </c>
      <c r="D935" s="103">
        <v>2.8999999999999998E-3</v>
      </c>
      <c r="E935" s="103">
        <v>3.3999999999999998E-3</v>
      </c>
      <c r="F935" s="103">
        <v>2.3999999999999998E-3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6.8999999999999999E-3</v>
      </c>
      <c r="D936" s="103">
        <v>3.0000000000000001E-3</v>
      </c>
      <c r="E936" s="103">
        <v>3.5000000000000001E-3</v>
      </c>
      <c r="F936" s="103">
        <v>2.5999999999999999E-3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6.7999999999999996E-3</v>
      </c>
      <c r="D937" s="103">
        <v>3.0999999999999999E-3</v>
      </c>
      <c r="E937" s="103">
        <v>3.3999999999999998E-3</v>
      </c>
      <c r="F937" s="103">
        <v>2.5000000000000001E-3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6.8999999999999999E-3</v>
      </c>
      <c r="D938" s="103">
        <v>3.0999999999999999E-3</v>
      </c>
      <c r="E938" s="103">
        <v>3.5000000000000001E-3</v>
      </c>
      <c r="F938" s="103">
        <v>2.5999999999999999E-3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3.0000000000000001E-3</v>
      </c>
      <c r="D944" s="103">
        <v>2.2000000000000001E-3</v>
      </c>
      <c r="E944" s="103">
        <v>5.0000000000000001E-4</v>
      </c>
      <c r="F944" s="103">
        <v>1.2999999999999999E-3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2.8999999999999998E-3</v>
      </c>
      <c r="D945" s="103">
        <v>2E-3</v>
      </c>
      <c r="E945" s="103">
        <v>5.0000000000000001E-4</v>
      </c>
      <c r="F945" s="103">
        <v>1.2999999999999999E-3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3.3E-3</v>
      </c>
      <c r="D946" s="103">
        <v>2.3E-3</v>
      </c>
      <c r="E946" s="103">
        <v>2E-3</v>
      </c>
      <c r="F946" s="103">
        <v>1.2999999999999999E-3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3.0999999999999999E-3</v>
      </c>
      <c r="D947" s="103">
        <v>2.2000000000000001E-3</v>
      </c>
      <c r="E947" s="103">
        <v>5.0000000000000001E-4</v>
      </c>
      <c r="F947" s="103">
        <v>1.2999999999999999E-3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3.0000000000000001E-3</v>
      </c>
      <c r="D948" s="103">
        <v>2.2000000000000001E-3</v>
      </c>
      <c r="E948" s="103">
        <v>5.0000000000000001E-4</v>
      </c>
      <c r="F948" s="103">
        <v>1.1999999999999999E-3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2.7000000000000001E-3</v>
      </c>
      <c r="D949" s="103">
        <v>2E-3</v>
      </c>
      <c r="E949" s="103">
        <v>4.0000000000000002E-4</v>
      </c>
      <c r="F949" s="103">
        <v>1.1999999999999999E-3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2.7000000000000001E-3</v>
      </c>
      <c r="D950" s="103">
        <v>2E-3</v>
      </c>
      <c r="E950" s="103">
        <v>4.0000000000000002E-4</v>
      </c>
      <c r="F950" s="103">
        <v>1.1999999999999999E-3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3.0999999999999999E-3</v>
      </c>
      <c r="D951" s="103">
        <v>2.3E-3</v>
      </c>
      <c r="E951" s="103">
        <v>4.0000000000000002E-4</v>
      </c>
      <c r="F951" s="103">
        <v>1.4E-3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3.3E-3</v>
      </c>
      <c r="D952" s="103">
        <v>2.5000000000000001E-3</v>
      </c>
      <c r="E952" s="103">
        <v>5.0000000000000001E-4</v>
      </c>
      <c r="F952" s="103">
        <v>1.5E-3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3.0999999999999999E-3</v>
      </c>
      <c r="D953" s="103">
        <v>2.3E-3</v>
      </c>
      <c r="E953" s="103">
        <v>5.0000000000000001E-4</v>
      </c>
      <c r="F953" s="103">
        <v>1.4E-3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3.3999999999999998E-3</v>
      </c>
      <c r="D954" s="103">
        <v>2.5999999999999999E-3</v>
      </c>
      <c r="E954" s="103">
        <v>5.0000000000000001E-4</v>
      </c>
      <c r="F954" s="103">
        <v>1.6000000000000001E-3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3.3E-3</v>
      </c>
      <c r="D955" s="103">
        <v>2.3999999999999998E-3</v>
      </c>
      <c r="E955" s="103">
        <v>5.0000000000000001E-4</v>
      </c>
      <c r="F955" s="103">
        <v>1.6999999999999999E-3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3.3999999999999998E-3</v>
      </c>
      <c r="D956" s="103">
        <v>2.3999999999999998E-3</v>
      </c>
      <c r="E956" s="103">
        <v>5.0000000000000001E-4</v>
      </c>
      <c r="F956" s="103">
        <v>1.6999999999999999E-3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0.20760000000000001</v>
      </c>
      <c r="D962" s="103">
        <v>0.12</v>
      </c>
      <c r="E962" s="103">
        <v>6.8000000000000005E-2</v>
      </c>
      <c r="F962" s="103">
        <v>7.0499999999999993E-2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0.20169999999999999</v>
      </c>
      <c r="D963" s="103">
        <v>0.11459999999999999</v>
      </c>
      <c r="E963" s="103">
        <v>6.6100000000000006E-2</v>
      </c>
      <c r="F963" s="103">
        <v>6.8099999999999994E-2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0.1956</v>
      </c>
      <c r="D964" s="103">
        <v>0.1123</v>
      </c>
      <c r="E964" s="103">
        <v>6.2199999999999998E-2</v>
      </c>
      <c r="F964" s="103">
        <v>6.4399999999999999E-2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0.1933</v>
      </c>
      <c r="D965" s="103">
        <v>0.1106</v>
      </c>
      <c r="E965" s="103">
        <v>6.25E-2</v>
      </c>
      <c r="F965" s="103">
        <v>6.3E-2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0.19239999999999999</v>
      </c>
      <c r="D966" s="103">
        <v>0.1106</v>
      </c>
      <c r="E966" s="103">
        <v>6.1699999999999998E-2</v>
      </c>
      <c r="F966" s="103">
        <v>6.25E-2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0.19159999999999999</v>
      </c>
      <c r="D967" s="103">
        <v>0.11169999999999999</v>
      </c>
      <c r="E967" s="103">
        <v>5.96E-2</v>
      </c>
      <c r="F967" s="103">
        <v>6.3299999999999995E-2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0.19070000000000001</v>
      </c>
      <c r="D968" s="103">
        <v>0.1116</v>
      </c>
      <c r="E968" s="103">
        <v>5.9200000000000003E-2</v>
      </c>
      <c r="F968" s="103">
        <v>6.3100000000000003E-2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0.19170000000000001</v>
      </c>
      <c r="D969" s="103">
        <v>0.11269999999999999</v>
      </c>
      <c r="E969" s="103">
        <v>5.8700000000000002E-2</v>
      </c>
      <c r="F969" s="103">
        <v>6.3700000000000007E-2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0.189</v>
      </c>
      <c r="D970" s="103">
        <v>0.1113</v>
      </c>
      <c r="E970" s="103">
        <v>5.6500000000000002E-2</v>
      </c>
      <c r="F970" s="103">
        <v>6.2399999999999997E-2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0.18920000000000001</v>
      </c>
      <c r="D971" s="103">
        <v>0.1128</v>
      </c>
      <c r="E971" s="103">
        <v>5.4800000000000001E-2</v>
      </c>
      <c r="F971" s="103">
        <v>6.2799999999999995E-2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0.1893</v>
      </c>
      <c r="D972" s="103">
        <v>0.1134</v>
      </c>
      <c r="E972" s="103">
        <v>5.45E-2</v>
      </c>
      <c r="F972" s="103">
        <v>6.25E-2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0.1898</v>
      </c>
      <c r="D973" s="103">
        <v>0.11509999999999999</v>
      </c>
      <c r="E973" s="103">
        <v>5.4600000000000003E-2</v>
      </c>
      <c r="F973" s="103">
        <v>6.1899999999999997E-2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0.19209999999999999</v>
      </c>
      <c r="D974" s="103">
        <v>0.1167</v>
      </c>
      <c r="E974" s="103">
        <v>5.4800000000000001E-2</v>
      </c>
      <c r="F974" s="103">
        <v>6.3700000000000007E-2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0.76580000000000004</v>
      </c>
      <c r="D980" s="103">
        <f t="shared" si="34"/>
        <v>0.86890000000000001</v>
      </c>
      <c r="E980" s="103">
        <f t="shared" si="34"/>
        <v>0.91720000000000002</v>
      </c>
      <c r="F980" s="103">
        <f t="shared" si="34"/>
        <v>0.92090000000000016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0.76160000000000005</v>
      </c>
      <c r="D981" s="103">
        <f t="shared" si="34"/>
        <v>0.87439999999999996</v>
      </c>
      <c r="E981" s="103">
        <f t="shared" si="34"/>
        <v>0.90810000000000002</v>
      </c>
      <c r="F981" s="103">
        <f t="shared" si="34"/>
        <v>0.92340000000000022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0.77879999999999994</v>
      </c>
      <c r="D982" s="103">
        <f t="shared" si="34"/>
        <v>0.87650000000000006</v>
      </c>
      <c r="E982" s="103">
        <f t="shared" si="34"/>
        <v>0.92370000000000008</v>
      </c>
      <c r="F982" s="103">
        <f t="shared" si="34"/>
        <v>0.92740000000000011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0.78149999999999997</v>
      </c>
      <c r="D983" s="103">
        <f t="shared" si="34"/>
        <v>0.87809999999999999</v>
      </c>
      <c r="E983" s="103">
        <f t="shared" si="34"/>
        <v>0.92490000000000017</v>
      </c>
      <c r="F983" s="103">
        <f t="shared" si="34"/>
        <v>0.92930000000000001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0.78259999999999996</v>
      </c>
      <c r="D984" s="103">
        <f t="shared" si="34"/>
        <v>0.87839999999999996</v>
      </c>
      <c r="E984" s="103">
        <f t="shared" si="34"/>
        <v>0.92580000000000018</v>
      </c>
      <c r="F984" s="103">
        <f t="shared" si="34"/>
        <v>0.92980000000000007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0.78459999999999996</v>
      </c>
      <c r="D985" s="103">
        <f t="shared" si="34"/>
        <v>0.87739999999999996</v>
      </c>
      <c r="E985" s="103">
        <f t="shared" si="34"/>
        <v>0.92910000000000015</v>
      </c>
      <c r="F985" s="103">
        <f t="shared" si="34"/>
        <v>0.92860000000000009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0.78210000000000002</v>
      </c>
      <c r="D986" s="103">
        <f t="shared" si="34"/>
        <v>0.87729999999999997</v>
      </c>
      <c r="E986" s="103">
        <f t="shared" si="34"/>
        <v>0.92620000000000002</v>
      </c>
      <c r="F986" s="103">
        <f t="shared" si="34"/>
        <v>0.92849999999999999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0.7803000000000001</v>
      </c>
      <c r="D987" s="103">
        <f t="shared" si="34"/>
        <v>0.87560000000000004</v>
      </c>
      <c r="E987" s="103">
        <f t="shared" si="34"/>
        <v>0.92649999999999999</v>
      </c>
      <c r="F987" s="103">
        <f t="shared" si="34"/>
        <v>0.92730000000000012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0.78249999999999997</v>
      </c>
      <c r="D988" s="103">
        <f t="shared" si="34"/>
        <v>0.87670000000000015</v>
      </c>
      <c r="E988" s="103">
        <f t="shared" si="34"/>
        <v>0.92849999999999999</v>
      </c>
      <c r="F988" s="103">
        <f t="shared" si="34"/>
        <v>0.9284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0.78449999999999986</v>
      </c>
      <c r="D989" s="103">
        <f t="shared" si="34"/>
        <v>0.87540000000000007</v>
      </c>
      <c r="E989" s="103">
        <f t="shared" si="34"/>
        <v>0.93270000000000008</v>
      </c>
      <c r="F989" s="103">
        <f t="shared" si="34"/>
        <v>0.92800000000000005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0.78310000000000002</v>
      </c>
      <c r="D990" s="103">
        <f t="shared" si="34"/>
        <v>0.87429999999999986</v>
      </c>
      <c r="E990" s="103">
        <f t="shared" si="34"/>
        <v>0.93220000000000014</v>
      </c>
      <c r="F990" s="103">
        <f t="shared" si="34"/>
        <v>0.92759999999999987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0.78270000000000006</v>
      </c>
      <c r="D991" s="103">
        <f t="shared" si="34"/>
        <v>0.87260000000000004</v>
      </c>
      <c r="E991" s="103">
        <f t="shared" si="34"/>
        <v>0.93180000000000007</v>
      </c>
      <c r="F991" s="103">
        <f t="shared" si="34"/>
        <v>0.92820000000000003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0.77870000000000017</v>
      </c>
      <c r="D992" s="103">
        <f t="shared" si="34"/>
        <v>0.87009999999999998</v>
      </c>
      <c r="E992" s="103">
        <f t="shared" si="34"/>
        <v>0.92980000000000018</v>
      </c>
      <c r="F992" s="103">
        <f t="shared" si="34"/>
        <v>0.92639999999999989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2022-12-22T20:19:32Z</dcterms:modified>
</cp:coreProperties>
</file>