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G400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B772" i="1" s="1"/>
  <c r="C115" i="1"/>
  <c r="D57" i="1"/>
  <c r="C57" i="1" s="1"/>
  <c r="D56" i="1"/>
  <c r="C56" i="1" s="1"/>
  <c r="D55" i="1"/>
  <c r="C55" i="1" s="1"/>
  <c r="D54" i="1"/>
  <c r="C54" i="1" s="1"/>
  <c r="B18" i="1"/>
  <c r="I95" i="1"/>
  <c r="I99" i="1"/>
  <c r="I103" i="1"/>
  <c r="I100" i="1"/>
  <c r="I104" i="1"/>
  <c r="I108" i="1"/>
  <c r="I97" i="1"/>
  <c r="I105" i="1"/>
  <c r="I109" i="1"/>
  <c r="I98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I148" i="1"/>
  <c r="C102" i="1"/>
  <c r="C118" i="1"/>
  <c r="B778" i="1"/>
  <c r="D439" i="1"/>
  <c r="D436" i="1"/>
  <c r="B773" i="1"/>
  <c r="D432" i="1"/>
  <c r="I147" i="1"/>
  <c r="I144" i="1"/>
  <c r="C777" i="1"/>
  <c r="I143" i="1"/>
  <c r="G401" i="1"/>
  <c r="G395" i="1"/>
  <c r="G397" i="1"/>
  <c r="G391" i="1"/>
  <c r="G392" i="1"/>
  <c r="G402" i="1"/>
  <c r="G390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H30" i="1"/>
  <c r="B779" i="1"/>
  <c r="C778" i="1"/>
  <c r="D438" i="1"/>
  <c r="D431" i="1"/>
  <c r="I146" i="1"/>
  <c r="B776" i="1"/>
  <c r="B775" i="1"/>
  <c r="I145" i="1"/>
  <c r="C773" i="1"/>
  <c r="D437" i="1"/>
  <c r="C772" i="1"/>
  <c r="D440" i="1"/>
  <c r="C779" i="1"/>
  <c r="I141" i="1"/>
  <c r="C774" i="1"/>
  <c r="I102" i="1"/>
  <c r="I101" i="1"/>
  <c r="C101" i="1"/>
  <c r="I96" i="1"/>
  <c r="C103" i="1"/>
  <c r="C137" i="1"/>
  <c r="D405" i="1"/>
  <c r="I393" i="1" l="1"/>
  <c r="I395" i="1"/>
  <c r="I401" i="1"/>
  <c r="I389" i="1"/>
  <c r="I392" i="1"/>
  <c r="I396" i="1"/>
  <c r="I391" i="1"/>
  <c r="I398" i="1"/>
  <c r="I400" i="1"/>
  <c r="I399" i="1"/>
  <c r="I394" i="1"/>
  <c r="I402" i="1"/>
  <c r="I390" i="1"/>
  <c r="G396" i="1"/>
  <c r="G389" i="1"/>
  <c r="G393" i="1"/>
  <c r="F405" i="1"/>
  <c r="E403" i="1"/>
  <c r="C388" i="1"/>
  <c r="C385" i="1"/>
  <c r="C402" i="1"/>
  <c r="C401" i="1"/>
  <c r="C387" i="1"/>
  <c r="C384" i="1"/>
  <c r="C386" i="1"/>
  <c r="H259" i="1"/>
  <c r="I138" i="1"/>
  <c r="I136" i="1"/>
  <c r="I135" i="1" s="1"/>
  <c r="C135" i="1"/>
  <c r="H20" i="1"/>
  <c r="H16" i="1"/>
  <c r="H19" i="1"/>
  <c r="H22" i="1"/>
  <c r="H18" i="1"/>
  <c r="H21" i="1"/>
  <c r="H17" i="1"/>
  <c r="H28" i="1"/>
  <c r="D434" i="1"/>
  <c r="B777" i="1"/>
  <c r="H34" i="1"/>
  <c r="C775" i="1"/>
  <c r="D441" i="1"/>
  <c r="D430" i="1"/>
  <c r="D429" i="1"/>
  <c r="B774" i="1"/>
  <c r="C776" i="1"/>
  <c r="H29" i="1"/>
  <c r="H33" i="1"/>
  <c r="H31" i="1"/>
  <c r="D433" i="1"/>
  <c r="I142" i="1"/>
  <c r="H32" i="1"/>
  <c r="C112" i="1"/>
  <c r="C116" i="1"/>
  <c r="C117" i="1"/>
  <c r="C114" i="1"/>
  <c r="C113" i="1"/>
  <c r="C100" i="1"/>
  <c r="I403" i="1" l="1"/>
  <c r="G403" i="1"/>
  <c r="C403" i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<sst xmlns="http://schemas.openxmlformats.org/spreadsheetml/2006/main" count="692" uniqueCount="532">
  <si>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</si>
  <si>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</si>
  <si>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</si>
  <si>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</si>
  <si>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</si>
  <si>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</si>
  <si>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</si>
  <si>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</si>
  <si>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</si>
  <si>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</si>
  <si>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</si>
  <si>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</si>
  <si>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</si>
  <si>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</si>
  <si>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</si>
  <si>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</si>
  <si>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</si>
  <si>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</si>
  <si>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</si>
  <si>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</si>
  <si>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</si>
  <si>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</si>
  <si>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</si>
  <si>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</si>
  <si>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</si>
  <si>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</si>
  <si>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</si>
  <si>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</si>
  <si>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</si>
  <si>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</si>
  <si>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</si>
  <si>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</si>
  <si>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</si>
  <si>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</si>
  <si>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</si>
  <si>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</si>
  <si>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</si>
  <si>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</si>
  <si>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</si>
  <si>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</si>
  <si>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</si>
  <si>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</si>
  <si>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</si>
  <si>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</si>
  <si>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</si>
  <si>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</si>
  <si>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</si>
  <si>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</si>
  <si>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</si>
  <si>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</si>
  <si>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</si>
  <si>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</si>
  <si>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</si>
  <si>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</si>
  <si>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</si>
  <si>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</si>
  <si>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</si>
  <si>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</si>
  <si>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</si>
  <si>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</si>
  <si>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</si>
  <si>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</si>
  <si>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</si>
  <si>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</si>
  <si>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</si>
  <si>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</si>
  <si>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</si>
  <si>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</si>
  <si>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</si>
  <si>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</si>
  <si>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</si>
  <si>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</si>
  <si>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</si>
  <si>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</si>
  <si>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</si>
  <si>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</si>
  <si>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</si>
  <si>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</si>
  <si>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</si>
  <si>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</si>
  <si>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</si>
  <si>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</si>
  <si>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</si>
  <si>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</si>
  <si>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</si>
  <si>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</si>
  <si>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</si>
  <si>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</si>
  <si>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</si>
  <si>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</si>
  <si>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</si>
  <si>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</si>
  <si>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</si>
  <si>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</si>
  <si>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</si>
  <si>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</si>
  <si>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</si>
  <si>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</si>
  <si>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</si>
  <si>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</si>
  <si>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</si>
  <si>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</si>
  <si>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</si>
  <si>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</si>
  <si>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</si>
  <si>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</si>
  <si>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</si>
  <si>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</si>
  <si>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</si>
  <si>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</si>
  <si>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</si>
  <si>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</si>
  <si>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</si>
  <si>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</si>
  <si>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</si>
  <si>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</si>
  <si>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</si>
  <si>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</si>
  <si>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</si>
  <si>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</si>
  <si>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</si>
  <si>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</si>
  <si>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</si>
  <si>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</si>
  <si>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</si>
  <si>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</si>
  <si>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</si>
  <si>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</si>
  <si>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</si>
  <si>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</si>
  <si>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</si>
  <si>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</si>
  <si>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</si>
  <si>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</si>
  <si>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</si>
  <si>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</si>
  <si>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</si>
  <si>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</si>
  <si>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</si>
  <si>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</si>
  <si>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</si>
  <si>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</si>
  <si>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</si>
  <si>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</si>
  <si>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</si>
  <si>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</si>
  <si>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</si>
  <si>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</si>
  <si>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</si>
  <si>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</si>
  <si>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</si>
  <si>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</si>
  <si>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</si>
  <si>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</si>
  <si>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</si>
  <si>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</si>
  <si>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</si>
  <si>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</si>
  <si>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</si>
  <si>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</si>
  <si>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</si>
  <si>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</si>
  <si>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</si>
  <si>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</si>
  <si>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</si>
  <si>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</si>
  <si>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</si>
  <si>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</si>
  <si>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</si>
  <si>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</si>
  <si>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</si>
  <si>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</si>
  <si>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</si>
  <si>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</si>
  <si>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</si>
  <si>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</si>
  <si>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</si>
  <si>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</si>
  <si>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</si>
  <si>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</si>
  <si>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</si>
  <si>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</si>
  <si>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</si>
  <si>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</si>
  <si>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</si>
  <si>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</si>
  <si>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</si>
  <si>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</si>
  <si>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</si>
  <si>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</si>
  <si>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</si>
  <si>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</si>
  <si>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</si>
  <si>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</si>
  <si>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</si>
  <si>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</si>
  <si>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</si>
  <si>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</si>
  <si>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</si>
  <si>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</si>
  <si>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</si>
  <si>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</si>
  <si>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</si>
  <si>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</si>
  <si>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</si>
  <si>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</si>
  <si>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</si>
  <si>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</si>
  <si>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</si>
  <si>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</si>
  <si>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</si>
  <si>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</si>
  <si>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</si>
  <si>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</si>
  <si>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</si>
  <si>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</si>
  <si>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</si>
  <si>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</si>
  <si>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</si>
  <si>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</si>
  <si>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</si>
  <si>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</si>
  <si>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</si>
  <si>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</si>
  <si>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</si>
  <si>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</si>
  <si>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</si>
  <si>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</si>
  <si>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</si>
  <si>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</si>
  <si>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</si>
  <si>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</si>
  <si>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</si>
  <si>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</si>
  <si>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</si>
  <si>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</si>
  <si>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</si>
  <si>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</si>
  <si>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</si>
  <si>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</si>
  <si>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</si>
  <si>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</si>
  <si>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</si>
  <si>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</si>
  <si>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</si>
  <si>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</si>
  <si>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</si>
  <si>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</si>
  <si>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</si>
  <si>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</si>
  <si>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</si>
  <si>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</si>
  <si>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</si>
  <si>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</si>
  <si>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</si>
  <si>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</si>
  <si>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</si>
  <si>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</si>
  <si>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</si>
  <si>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</si>
  <si>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</si>
  <si>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</si>
  <si>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</si>
  <si>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</si>
  <si>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</si>
  <si>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</si>
  <si>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</si>
  <si>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</si>
  <si>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</si>
  <si>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</si>
  <si>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</si>
  <si>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</si>
  <si>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</si>
  <si>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</si>
  <si>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</si>
  <si>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</si>
  <si>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</si>
  <si>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</si>
  <si>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</si>
  <si>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</si>
  <si>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</si>
  <si>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</si>
  <si>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</si>
  <si>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</si>
  <si>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</si>
  <si>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</si>
  <si>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</si>
  <si>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</si>
  <si>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</si>
  <si>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</si>
  <si>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</si>
  <si>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</si>
  <si>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</si>
  <si>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</si>
  <si>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</si>
  <si>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</si>
  <si>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</si>
  <si>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</si>
  <si>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</si>
  <si>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</si>
  <si>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</si>
  <si>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</si>
  <si>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</si>
  <si>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</si>
  <si>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</si>
  <si>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</si>
  <si>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</si>
  <si>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</si>
  <si>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</si>
  <si>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</si>
  <si>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</si>
  <si>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</si>
  <si>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</si>
  <si>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</si>
  <si>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</si>
  <si>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</si>
  <si>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</si>
  <si>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</si>
  <si>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</si>
  <si>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</si>
  <si>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</si>
  <si>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</si>
  <si>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</si>
  <si>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</si>
  <si>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</si>
  <si>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</si>
  <si>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</si>
  <si>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</si>
  <si>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</si>
  <si>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</si>
  <si>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</si>
  <si>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</si>
  <si>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</si>
  <si>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</si>
  <si>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</si>
  <si>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</si>
  <si>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</si>
  <si>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</si>
  <si>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</si>
  <si>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</si>
  <si>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</si>
  <si>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</si>
  <si>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</si>
  <si>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</si>
  <si>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</si>
  <si>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</si>
  <si>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</si>
  <si>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</si>
  <si>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</si>
  <si>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</si>
  <si>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</si>
  <si>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</si>
  <si>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</si>
  <si>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</si>
  <si>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</si>
  <si>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</si>
  <si>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</si>
  <si>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</si>
  <si>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</si>
  <si>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</si>
  <si>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</si>
  <si>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</si>
  <si>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</si>
  <si>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</si>
  <si>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</si>
  <si>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</si>
  <si>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</si>
  <si>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</si>
  <si>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</si>
  <si>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</si>
  <si>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</si>
  <si>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</si>
  <si>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</si>
  <si>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</si>
  <si>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</si>
  <si>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</si>
  <si>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</si>
  <si>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</si>
  <si>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</si>
  <si>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</si>
  <si>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</si>
  <si>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</si>
  <si>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</si>
  <si>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</si>
  <si>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</si>
  <si>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</si>
  <si>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</si>
  <si>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</si>
  <si>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</si>
  <si>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</si>
  <si>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</si>
  <si>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</si>
  <si>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</si>
  <si>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</si>
  <si>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</si>
  <si>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</si>
  <si>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</si>
  <si>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</si>
  <si>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</si>
  <si>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</si>
  <si>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</si>
  <si>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</si>
  <si>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</si>
  <si>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</si>
  <si>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</si>
  <si>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</si>
  <si>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</si>
  <si>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</si>
  <si>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</si>
  <si>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</si>
  <si>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</si>
  <si>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</si>
  <si>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</si>
  <si>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</si>
  <si>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</si>
  <si>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</si>
  <si>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</si>
  <si>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</si>
  <si>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</si>
  <si>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</si>
  <si>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</si>
  <si>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</si>
  <si>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</si>
  <si>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</si>
  <si>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</si>
  <si>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</si>
  <si>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</si>
  <si>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</si>
  <si>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</si>
  <si>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</si>
  <si>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</si>
  <si>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</si>
  <si>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</si>
  <si>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</si>
  <si>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</si>
  <si>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</si>
  <si>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</si>
  <si>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</si>
  <si>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</si>
  <si>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</si>
  <si>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</si>
  <si>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</si>
  <si>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</si>
  <si>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</si>
  <si>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</si>
  <si>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</si>
  <si>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</si>
  <si>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</si>
  <si>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</si>
  <si>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</si>
  <si>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</si>
  <si>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</si>
  <si>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</si>
  <si>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</si>
  <si>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</si>
  <si>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</si>
  <si>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</si>
  <si>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</si>
  <si>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</si>
  <si>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</si>
  <si>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</si>
  <si>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</si>
  <si>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</si>
  <si>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</si>
  <si>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</si>
  <si>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</si>
  <si>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</si>
  <si>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</si>
  <si>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</si>
  <si>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</si>
  <si>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</si>
  <si>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</si>
  <si>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</si>
  <si>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</si>
  <si>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</si>
  <si>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</si>
  <si>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</si>
  <si>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</si>
  <si>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</si>
  <si>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</si>
  <si>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</si>
  <si>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</si>
  <si>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</si>
  <si>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</si>
  <si>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</si>
  <si>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</si>
  <si>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</si>
  <si>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</si>
  <si>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</si>
  <si>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</si>
  <si>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</si>
  <si>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</si>
  <si>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</si>
  <si>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</si>
  <si>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</si>
  <si>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</si>
  <si>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</si>
  <si>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</si>
  <si>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</si>
  <si>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01:05 PM</t>
  </si>
  <si>
    <t>Entidad: Guerrero (Gro)</t>
  </si>
  <si>
    <t>Gobernador:</t>
  </si>
  <si>
    <t>Mtra. Evelyn Cecia Salgado Pineda</t>
  </si>
  <si>
    <t>15/10/2021 al 14/10/2027</t>
  </si>
  <si>
    <t>Muy Bajo</t>
  </si>
  <si>
    <t>Muy alto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</si>
  <si>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</si>
  <si>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</si>
  <si>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</si>
  <si>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</si>
  <si>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</si>
  <si>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</si>
  <si>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</si>
  <si>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</si>
  <si>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</si>
  <si>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</si>
  <si>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</si>
  <si>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</si>
  <si>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</si>
  <si>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</si>
  <si>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600 a 649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</si>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</sst>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-5.6271159261182237E-2</c:v>
                </c:pt>
                <c:pt idx="1">
                  <c:v>-8.250836277921253E-2</c:v>
                </c:pt>
                <c:pt idx="2">
                  <c:v>-2.8096190744256511E-2</c:v>
                </c:pt>
                <c:pt idx="3">
                  <c:v>-6.093839185690144E-2</c:v>
                </c:pt>
                <c:pt idx="4">
                  <c:v>-8.3782824539192086E-2</c:v>
                </c:pt>
                <c:pt idx="5">
                  <c:v>-6.7113896399098844E-2</c:v>
                </c:pt>
                <c:pt idx="6">
                  <c:v>-6.9808320502742369E-2</c:v>
                </c:pt>
                <c:pt idx="7">
                  <c:v>-6.9873921921975807E-2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5.5586549578412761E-2</c:v>
                </c:pt>
                <c:pt idx="1">
                  <c:v>9.2362593061500492E-2</c:v>
                </c:pt>
                <c:pt idx="2">
                  <c:v>2.9521199350938436E-2</c:v>
                </c:pt>
                <c:pt idx="3">
                  <c:v>5.7345172240170723E-2</c:v>
                </c:pt>
                <c:pt idx="4">
                  <c:v>7.5129044159286978E-2</c:v>
                </c:pt>
                <c:pt idx="5">
                  <c:v>6.1317422279139083E-2</c:v>
                </c:pt>
                <c:pt idx="6">
                  <c:v>5.5111640158833929E-2</c:v>
                </c:pt>
                <c:pt idx="7">
                  <c:v>5.5233311167155782E-2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12029184"/>
        <c:axId val="443438144"/>
      </c:barChart>
      <c:catAx>
        <c:axId val="312029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3438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43814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2029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4.4999999999999997E-3</c:v>
                </c:pt>
                <c:pt idx="1">
                  <c:v>4.1000000000000003E-3</c:v>
                </c:pt>
                <c:pt idx="2">
                  <c:v>4.0000000000000001E-3</c:v>
                </c:pt>
                <c:pt idx="3">
                  <c:v>4.0000000000000001E-3</c:v>
                </c:pt>
                <c:pt idx="4">
                  <c:v>3.8999999999999998E-3</c:v>
                </c:pt>
                <c:pt idx="5">
                  <c:v>4.1999999999999997E-3</c:v>
                </c:pt>
                <c:pt idx="6">
                  <c:v>4.4999999999999997E-3</c:v>
                </c:pt>
                <c:pt idx="7">
                  <c:v>4.3E-3</c:v>
                </c:pt>
                <c:pt idx="8">
                  <c:v>4.4999999999999997E-3</c:v>
                </c:pt>
                <c:pt idx="9">
                  <c:v>4.4000000000000003E-3</c:v>
                </c:pt>
                <c:pt idx="10">
                  <c:v>4.7999999999999996E-3</c:v>
                </c:pt>
                <c:pt idx="11">
                  <c:v>4.8999999999999998E-3</c:v>
                </c:pt>
                <c:pt idx="12">
                  <c:v>5.8999999999999999E-3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3.0999999999999999E-3</c:v>
                </c:pt>
                <c:pt idx="1">
                  <c:v>2.8E-3</c:v>
                </c:pt>
                <c:pt idx="2">
                  <c:v>2.8999999999999998E-3</c:v>
                </c:pt>
                <c:pt idx="3">
                  <c:v>3.0000000000000001E-3</c:v>
                </c:pt>
                <c:pt idx="4">
                  <c:v>2.8999999999999998E-3</c:v>
                </c:pt>
                <c:pt idx="5">
                  <c:v>3.0000000000000001E-3</c:v>
                </c:pt>
                <c:pt idx="6">
                  <c:v>3.3999999999999998E-3</c:v>
                </c:pt>
                <c:pt idx="7">
                  <c:v>3.0999999999999999E-3</c:v>
                </c:pt>
                <c:pt idx="8">
                  <c:v>3.3E-3</c:v>
                </c:pt>
                <c:pt idx="9">
                  <c:v>3.3E-3</c:v>
                </c:pt>
                <c:pt idx="10">
                  <c:v>3.3E-3</c:v>
                </c:pt>
                <c:pt idx="11">
                  <c:v>3.5000000000000001E-3</c:v>
                </c:pt>
                <c:pt idx="12">
                  <c:v>4.1999999999999997E-3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2.2000000000000001E-3</c:v>
                </c:pt>
                <c:pt idx="1">
                  <c:v>1.2999999999999999E-3</c:v>
                </c:pt>
                <c:pt idx="2">
                  <c:v>8.9999999999999998E-4</c:v>
                </c:pt>
                <c:pt idx="3">
                  <c:v>1E-3</c:v>
                </c:pt>
                <c:pt idx="4">
                  <c:v>8.9999999999999998E-4</c:v>
                </c:pt>
                <c:pt idx="5">
                  <c:v>8.9999999999999998E-4</c:v>
                </c:pt>
                <c:pt idx="6">
                  <c:v>8.9999999999999998E-4</c:v>
                </c:pt>
                <c:pt idx="7">
                  <c:v>1E-3</c:v>
                </c:pt>
                <c:pt idx="8">
                  <c:v>8.9999999999999998E-4</c:v>
                </c:pt>
                <c:pt idx="9">
                  <c:v>8.9999999999999998E-4</c:v>
                </c:pt>
                <c:pt idx="10">
                  <c:v>1E-3</c:v>
                </c:pt>
                <c:pt idx="11">
                  <c:v>1E-3</c:v>
                </c:pt>
                <c:pt idx="12">
                  <c:v>2.3999999999999998E-3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1.6000000000000001E-3</c:v>
                </c:pt>
                <c:pt idx="1">
                  <c:v>1.5E-3</c:v>
                </c:pt>
                <c:pt idx="2">
                  <c:v>1.5E-3</c:v>
                </c:pt>
                <c:pt idx="3">
                  <c:v>1.2999999999999999E-3</c:v>
                </c:pt>
                <c:pt idx="4">
                  <c:v>1.2999999999999999E-3</c:v>
                </c:pt>
                <c:pt idx="5">
                  <c:v>1.5E-3</c:v>
                </c:pt>
                <c:pt idx="6">
                  <c:v>1.6000000000000001E-3</c:v>
                </c:pt>
                <c:pt idx="7">
                  <c:v>1.6000000000000001E-3</c:v>
                </c:pt>
                <c:pt idx="8">
                  <c:v>1.8E-3</c:v>
                </c:pt>
                <c:pt idx="9">
                  <c:v>1.6999999999999999E-3</c:v>
                </c:pt>
                <c:pt idx="10">
                  <c:v>2E-3</c:v>
                </c:pt>
                <c:pt idx="11">
                  <c:v>2.0999999999999999E-3</c:v>
                </c:pt>
                <c:pt idx="12">
                  <c:v>2.2000000000000001E-3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84672"/>
        <c:axId val="448052544"/>
      </c:lineChart>
      <c:catAx>
        <c:axId val="38428467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8052544"/>
        <c:crosses val="autoZero"/>
        <c:auto val="1"/>
        <c:lblAlgn val="ctr"/>
        <c:lblOffset val="100"/>
        <c:noMultiLvlLbl val="0"/>
      </c:catAx>
      <c:valAx>
        <c:axId val="44805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2846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8.2000000000000007E-3</c:v>
                </c:pt>
                <c:pt idx="1">
                  <c:v>9.4999999999999998E-3</c:v>
                </c:pt>
                <c:pt idx="2">
                  <c:v>9.1000000000000004E-3</c:v>
                </c:pt>
                <c:pt idx="3">
                  <c:v>8.8999999999999999E-3</c:v>
                </c:pt>
                <c:pt idx="4">
                  <c:v>8.8000000000000005E-3</c:v>
                </c:pt>
                <c:pt idx="5">
                  <c:v>8.6E-3</c:v>
                </c:pt>
                <c:pt idx="6">
                  <c:v>8.6E-3</c:v>
                </c:pt>
                <c:pt idx="7">
                  <c:v>8.8000000000000005E-3</c:v>
                </c:pt>
                <c:pt idx="8">
                  <c:v>8.5000000000000006E-3</c:v>
                </c:pt>
                <c:pt idx="9">
                  <c:v>8.5000000000000006E-3</c:v>
                </c:pt>
                <c:pt idx="10">
                  <c:v>8.6999999999999994E-3</c:v>
                </c:pt>
                <c:pt idx="11">
                  <c:v>8.8000000000000005E-3</c:v>
                </c:pt>
                <c:pt idx="12">
                  <c:v>8.8000000000000005E-3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2.8999999999999998E-3</c:v>
                </c:pt>
                <c:pt idx="1">
                  <c:v>3.2000000000000002E-3</c:v>
                </c:pt>
                <c:pt idx="2">
                  <c:v>2.8999999999999998E-3</c:v>
                </c:pt>
                <c:pt idx="3">
                  <c:v>3.0000000000000001E-3</c:v>
                </c:pt>
                <c:pt idx="4">
                  <c:v>2.8999999999999998E-3</c:v>
                </c:pt>
                <c:pt idx="5">
                  <c:v>2.7000000000000001E-3</c:v>
                </c:pt>
                <c:pt idx="6">
                  <c:v>2.7000000000000001E-3</c:v>
                </c:pt>
                <c:pt idx="7">
                  <c:v>2.8E-3</c:v>
                </c:pt>
                <c:pt idx="8">
                  <c:v>2.8E-3</c:v>
                </c:pt>
                <c:pt idx="9">
                  <c:v>2.8999999999999998E-3</c:v>
                </c:pt>
                <c:pt idx="10">
                  <c:v>2.8999999999999998E-3</c:v>
                </c:pt>
                <c:pt idx="11">
                  <c:v>3.0000000000000001E-3</c:v>
                </c:pt>
                <c:pt idx="12">
                  <c:v>3.0999999999999999E-3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5.4000000000000003E-3</c:v>
                </c:pt>
                <c:pt idx="1">
                  <c:v>7.3000000000000001E-3</c:v>
                </c:pt>
                <c:pt idx="2">
                  <c:v>6.4000000000000003E-3</c:v>
                </c:pt>
                <c:pt idx="3">
                  <c:v>6.0000000000000001E-3</c:v>
                </c:pt>
                <c:pt idx="4">
                  <c:v>6.0000000000000001E-3</c:v>
                </c:pt>
                <c:pt idx="5">
                  <c:v>6.0000000000000001E-3</c:v>
                </c:pt>
                <c:pt idx="6">
                  <c:v>5.8999999999999999E-3</c:v>
                </c:pt>
                <c:pt idx="7">
                  <c:v>6.0000000000000001E-3</c:v>
                </c:pt>
                <c:pt idx="8">
                  <c:v>5.7000000000000002E-3</c:v>
                </c:pt>
                <c:pt idx="9">
                  <c:v>5.4999999999999997E-3</c:v>
                </c:pt>
                <c:pt idx="10">
                  <c:v>5.7000000000000002E-3</c:v>
                </c:pt>
                <c:pt idx="11">
                  <c:v>5.7000000000000002E-3</c:v>
                </c:pt>
                <c:pt idx="12">
                  <c:v>5.4999999999999997E-3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1.6999999999999999E-3</c:v>
                </c:pt>
                <c:pt idx="1">
                  <c:v>1.6999999999999999E-3</c:v>
                </c:pt>
                <c:pt idx="2">
                  <c:v>1.6000000000000001E-3</c:v>
                </c:pt>
                <c:pt idx="3">
                  <c:v>1.6000000000000001E-3</c:v>
                </c:pt>
                <c:pt idx="4">
                  <c:v>1.5E-3</c:v>
                </c:pt>
                <c:pt idx="5">
                  <c:v>1.6000000000000001E-3</c:v>
                </c:pt>
                <c:pt idx="6">
                  <c:v>1.6000000000000001E-3</c:v>
                </c:pt>
                <c:pt idx="7">
                  <c:v>1.9E-3</c:v>
                </c:pt>
                <c:pt idx="8">
                  <c:v>1.6999999999999999E-3</c:v>
                </c:pt>
                <c:pt idx="9">
                  <c:v>1.9E-3</c:v>
                </c:pt>
                <c:pt idx="10">
                  <c:v>2E-3</c:v>
                </c:pt>
                <c:pt idx="11">
                  <c:v>2.0999999999999999E-3</c:v>
                </c:pt>
                <c:pt idx="12">
                  <c:v>2.2000000000000001E-3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85696"/>
        <c:axId val="448595648"/>
      </c:lineChart>
      <c:catAx>
        <c:axId val="3842856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8595648"/>
        <c:crosses val="autoZero"/>
        <c:auto val="1"/>
        <c:lblAlgn val="ctr"/>
        <c:lblOffset val="100"/>
        <c:noMultiLvlLbl val="0"/>
      </c:catAx>
      <c:valAx>
        <c:axId val="448595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285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3.0000000000000001E-3</c:v>
                </c:pt>
                <c:pt idx="1">
                  <c:v>3.0000000000000001E-3</c:v>
                </c:pt>
                <c:pt idx="2">
                  <c:v>3.3999999999999998E-3</c:v>
                </c:pt>
                <c:pt idx="3">
                  <c:v>2.8999999999999998E-3</c:v>
                </c:pt>
                <c:pt idx="4">
                  <c:v>2.8E-3</c:v>
                </c:pt>
                <c:pt idx="5">
                  <c:v>2.7000000000000001E-3</c:v>
                </c:pt>
                <c:pt idx="6">
                  <c:v>2.7000000000000001E-3</c:v>
                </c:pt>
                <c:pt idx="7">
                  <c:v>3.2000000000000002E-3</c:v>
                </c:pt>
                <c:pt idx="8">
                  <c:v>3.3999999999999998E-3</c:v>
                </c:pt>
                <c:pt idx="9">
                  <c:v>3.0000000000000001E-3</c:v>
                </c:pt>
                <c:pt idx="10">
                  <c:v>3.2000000000000002E-3</c:v>
                </c:pt>
                <c:pt idx="11">
                  <c:v>3.2000000000000002E-3</c:v>
                </c:pt>
                <c:pt idx="12">
                  <c:v>3.3E-3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2.2000000000000001E-3</c:v>
                </c:pt>
                <c:pt idx="1">
                  <c:v>2.2000000000000001E-3</c:v>
                </c:pt>
                <c:pt idx="2">
                  <c:v>2.5000000000000001E-3</c:v>
                </c:pt>
                <c:pt idx="3">
                  <c:v>2.2000000000000001E-3</c:v>
                </c:pt>
                <c:pt idx="4">
                  <c:v>2.0999999999999999E-3</c:v>
                </c:pt>
                <c:pt idx="5">
                  <c:v>2.0999999999999999E-3</c:v>
                </c:pt>
                <c:pt idx="6">
                  <c:v>2.0999999999999999E-3</c:v>
                </c:pt>
                <c:pt idx="7">
                  <c:v>2.5999999999999999E-3</c:v>
                </c:pt>
                <c:pt idx="8">
                  <c:v>2.7000000000000001E-3</c:v>
                </c:pt>
                <c:pt idx="9">
                  <c:v>2.3E-3</c:v>
                </c:pt>
                <c:pt idx="10">
                  <c:v>2.5000000000000001E-3</c:v>
                </c:pt>
                <c:pt idx="11">
                  <c:v>2.3999999999999998E-3</c:v>
                </c:pt>
                <c:pt idx="12">
                  <c:v>2.5000000000000001E-3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8.0000000000000004E-4</c:v>
                </c:pt>
                <c:pt idx="1">
                  <c:v>6.9999999999999999E-4</c:v>
                </c:pt>
                <c:pt idx="2">
                  <c:v>2E-3</c:v>
                </c:pt>
                <c:pt idx="3">
                  <c:v>5.9999999999999995E-4</c:v>
                </c:pt>
                <c:pt idx="4">
                  <c:v>5.9999999999999995E-4</c:v>
                </c:pt>
                <c:pt idx="5">
                  <c:v>5.0000000000000001E-4</c:v>
                </c:pt>
                <c:pt idx="6">
                  <c:v>5.0000000000000001E-4</c:v>
                </c:pt>
                <c:pt idx="7">
                  <c:v>5.0000000000000001E-4</c:v>
                </c:pt>
                <c:pt idx="8">
                  <c:v>5.9999999999999995E-4</c:v>
                </c:pt>
                <c:pt idx="9">
                  <c:v>5.0000000000000001E-4</c:v>
                </c:pt>
                <c:pt idx="10">
                  <c:v>5.0000000000000001E-4</c:v>
                </c:pt>
                <c:pt idx="11">
                  <c:v>5.0000000000000001E-4</c:v>
                </c:pt>
                <c:pt idx="12">
                  <c:v>5.0000000000000001E-4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1E-3</c:v>
                </c:pt>
                <c:pt idx="6">
                  <c:v>1E-3</c:v>
                </c:pt>
                <c:pt idx="7">
                  <c:v>1.1000000000000001E-3</c:v>
                </c:pt>
                <c:pt idx="8">
                  <c:v>1.2999999999999999E-3</c:v>
                </c:pt>
                <c:pt idx="9">
                  <c:v>1.1999999999999999E-3</c:v>
                </c:pt>
                <c:pt idx="10">
                  <c:v>1.4E-3</c:v>
                </c:pt>
                <c:pt idx="11">
                  <c:v>1.5E-3</c:v>
                </c:pt>
                <c:pt idx="12">
                  <c:v>1.5E-3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94912"/>
        <c:axId val="448597952"/>
      </c:lineChart>
      <c:catAx>
        <c:axId val="3842949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8597952"/>
        <c:crosses val="autoZero"/>
        <c:auto val="1"/>
        <c:lblAlgn val="ctr"/>
        <c:lblOffset val="100"/>
        <c:noMultiLvlLbl val="0"/>
      </c:catAx>
      <c:valAx>
        <c:axId val="448597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2949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0.255</c:v>
                </c:pt>
                <c:pt idx="1">
                  <c:v>0.25729999999999997</c:v>
                </c:pt>
                <c:pt idx="2">
                  <c:v>0.24610000000000001</c:v>
                </c:pt>
                <c:pt idx="3">
                  <c:v>0.2455</c:v>
                </c:pt>
                <c:pt idx="4">
                  <c:v>0.24049999999999999</c:v>
                </c:pt>
                <c:pt idx="5">
                  <c:v>0.24279999999999999</c:v>
                </c:pt>
                <c:pt idx="6">
                  <c:v>0.23730000000000001</c:v>
                </c:pt>
                <c:pt idx="7">
                  <c:v>0.2412</c:v>
                </c:pt>
                <c:pt idx="8">
                  <c:v>0.23499999999999999</c:v>
                </c:pt>
                <c:pt idx="9">
                  <c:v>0.2329</c:v>
                </c:pt>
                <c:pt idx="10">
                  <c:v>0.23630000000000001</c:v>
                </c:pt>
                <c:pt idx="11">
                  <c:v>0.2359</c:v>
                </c:pt>
                <c:pt idx="12">
                  <c:v>0.2359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0.1414</c:v>
                </c:pt>
                <c:pt idx="1">
                  <c:v>0.1358</c:v>
                </c:pt>
                <c:pt idx="2">
                  <c:v>0.13300000000000001</c:v>
                </c:pt>
                <c:pt idx="3">
                  <c:v>0.1318</c:v>
                </c:pt>
                <c:pt idx="4">
                  <c:v>0.13109999999999999</c:v>
                </c:pt>
                <c:pt idx="5">
                  <c:v>0.13239999999999999</c:v>
                </c:pt>
                <c:pt idx="6">
                  <c:v>0.13170000000000001</c:v>
                </c:pt>
                <c:pt idx="7">
                  <c:v>0.1331</c:v>
                </c:pt>
                <c:pt idx="8">
                  <c:v>0.13159999999999999</c:v>
                </c:pt>
                <c:pt idx="9">
                  <c:v>0.1336</c:v>
                </c:pt>
                <c:pt idx="10">
                  <c:v>0.13489999999999999</c:v>
                </c:pt>
                <c:pt idx="11">
                  <c:v>0.1346</c:v>
                </c:pt>
                <c:pt idx="12">
                  <c:v>0.13639999999999999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0.1016</c:v>
                </c:pt>
                <c:pt idx="1">
                  <c:v>0.109</c:v>
                </c:pt>
                <c:pt idx="2">
                  <c:v>0.1</c:v>
                </c:pt>
                <c:pt idx="3">
                  <c:v>0.1024</c:v>
                </c:pt>
                <c:pt idx="4">
                  <c:v>9.7900000000000001E-2</c:v>
                </c:pt>
                <c:pt idx="5">
                  <c:v>9.9400000000000002E-2</c:v>
                </c:pt>
                <c:pt idx="6">
                  <c:v>9.4600000000000004E-2</c:v>
                </c:pt>
                <c:pt idx="7">
                  <c:v>9.7199999999999995E-2</c:v>
                </c:pt>
                <c:pt idx="8">
                  <c:v>9.1300000000000006E-2</c:v>
                </c:pt>
                <c:pt idx="9">
                  <c:v>8.6099999999999996E-2</c:v>
                </c:pt>
                <c:pt idx="10">
                  <c:v>8.8999999999999996E-2</c:v>
                </c:pt>
                <c:pt idx="11">
                  <c:v>8.8999999999999996E-2</c:v>
                </c:pt>
                <c:pt idx="12">
                  <c:v>8.5999999999999993E-2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7.22E-2</c:v>
                </c:pt>
                <c:pt idx="1">
                  <c:v>7.0000000000000007E-2</c:v>
                </c:pt>
                <c:pt idx="2">
                  <c:v>6.5299999999999997E-2</c:v>
                </c:pt>
                <c:pt idx="3">
                  <c:v>6.3100000000000003E-2</c:v>
                </c:pt>
                <c:pt idx="4">
                  <c:v>6.2300000000000001E-2</c:v>
                </c:pt>
                <c:pt idx="5">
                  <c:v>6.2700000000000006E-2</c:v>
                </c:pt>
                <c:pt idx="6">
                  <c:v>6.2E-2</c:v>
                </c:pt>
                <c:pt idx="7">
                  <c:v>6.25E-2</c:v>
                </c:pt>
                <c:pt idx="8">
                  <c:v>6.0600000000000001E-2</c:v>
                </c:pt>
                <c:pt idx="9">
                  <c:v>6.0999999999999999E-2</c:v>
                </c:pt>
                <c:pt idx="10">
                  <c:v>6.0699999999999997E-2</c:v>
                </c:pt>
                <c:pt idx="11">
                  <c:v>5.96E-2</c:v>
                </c:pt>
                <c:pt idx="12">
                  <c:v>6.1499999999999999E-2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96960"/>
        <c:axId val="448600256"/>
      </c:lineChart>
      <c:catAx>
        <c:axId val="3842969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8600256"/>
        <c:crosses val="autoZero"/>
        <c:auto val="1"/>
        <c:lblAlgn val="ctr"/>
        <c:lblOffset val="100"/>
        <c:noMultiLvlLbl val="0"/>
      </c:catAx>
      <c:valAx>
        <c:axId val="448600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2969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0.7158000000000001</c:v>
                </c:pt>
                <c:pt idx="1">
                  <c:v>0.71090000000000009</c:v>
                </c:pt>
                <c:pt idx="2">
                  <c:v>0.72230000000000005</c:v>
                </c:pt>
                <c:pt idx="3">
                  <c:v>0.72449999999999992</c:v>
                </c:pt>
                <c:pt idx="4">
                  <c:v>0.72940000000000005</c:v>
                </c:pt>
                <c:pt idx="5">
                  <c:v>0.70679999999999987</c:v>
                </c:pt>
                <c:pt idx="6">
                  <c:v>0.7327999999999999</c:v>
                </c:pt>
                <c:pt idx="7">
                  <c:v>0.72810000000000008</c:v>
                </c:pt>
                <c:pt idx="8">
                  <c:v>0.73420000000000019</c:v>
                </c:pt>
                <c:pt idx="9">
                  <c:v>0.73760000000000014</c:v>
                </c:pt>
                <c:pt idx="10">
                  <c:v>0.73289999999999988</c:v>
                </c:pt>
                <c:pt idx="11">
                  <c:v>0.73309999999999997</c:v>
                </c:pt>
                <c:pt idx="12">
                  <c:v>0.73139999999999994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0.84650000000000003</c:v>
                </c:pt>
                <c:pt idx="1">
                  <c:v>0.85209999999999997</c:v>
                </c:pt>
                <c:pt idx="2">
                  <c:v>0.8548</c:v>
                </c:pt>
                <c:pt idx="3">
                  <c:v>0.85599999999999998</c:v>
                </c:pt>
                <c:pt idx="4">
                  <c:v>0.85699999999999998</c:v>
                </c:pt>
                <c:pt idx="5">
                  <c:v>0.85560000000000003</c:v>
                </c:pt>
                <c:pt idx="6">
                  <c:v>0.85619999999999996</c:v>
                </c:pt>
                <c:pt idx="7">
                  <c:v>0.85439999999999994</c:v>
                </c:pt>
                <c:pt idx="8">
                  <c:v>0.85559999999999992</c:v>
                </c:pt>
                <c:pt idx="9">
                  <c:v>0.85380000000000011</c:v>
                </c:pt>
                <c:pt idx="10">
                  <c:v>0.85210000000000008</c:v>
                </c:pt>
                <c:pt idx="11">
                  <c:v>0.85210000000000008</c:v>
                </c:pt>
                <c:pt idx="12">
                  <c:v>0.84940000000000015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0.87980000000000003</c:v>
                </c:pt>
                <c:pt idx="1">
                  <c:v>0.86980000000000002</c:v>
                </c:pt>
                <c:pt idx="2">
                  <c:v>0.879</c:v>
                </c:pt>
                <c:pt idx="3">
                  <c:v>0.87919999999999987</c:v>
                </c:pt>
                <c:pt idx="4">
                  <c:v>0.88359999999999994</c:v>
                </c:pt>
                <c:pt idx="5">
                  <c:v>0.86109999999999998</c:v>
                </c:pt>
                <c:pt idx="6">
                  <c:v>0.88739999999999997</c:v>
                </c:pt>
                <c:pt idx="7">
                  <c:v>0.88440000000000007</c:v>
                </c:pt>
                <c:pt idx="8">
                  <c:v>0.89069999999999983</c:v>
                </c:pt>
                <c:pt idx="9">
                  <c:v>0.8973000000000001</c:v>
                </c:pt>
                <c:pt idx="10">
                  <c:v>0.89350000000000007</c:v>
                </c:pt>
                <c:pt idx="11">
                  <c:v>0.89330000000000009</c:v>
                </c:pt>
                <c:pt idx="12">
                  <c:v>0.89470000000000016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0.92209999999999992</c:v>
                </c:pt>
                <c:pt idx="1">
                  <c:v>0.92440000000000011</c:v>
                </c:pt>
                <c:pt idx="2">
                  <c:v>0.92920000000000003</c:v>
                </c:pt>
                <c:pt idx="3">
                  <c:v>0.93169999999999997</c:v>
                </c:pt>
                <c:pt idx="4">
                  <c:v>0.93240000000000012</c:v>
                </c:pt>
                <c:pt idx="5">
                  <c:v>0.93159999999999998</c:v>
                </c:pt>
                <c:pt idx="6">
                  <c:v>0.93229999999999991</c:v>
                </c:pt>
                <c:pt idx="7">
                  <c:v>0.93129999999999991</c:v>
                </c:pt>
                <c:pt idx="8">
                  <c:v>0.93289999999999995</c:v>
                </c:pt>
                <c:pt idx="9">
                  <c:v>0.9323999999999999</c:v>
                </c:pt>
                <c:pt idx="10">
                  <c:v>0.93210000000000004</c:v>
                </c:pt>
                <c:pt idx="11">
                  <c:v>0.93290000000000006</c:v>
                </c:pt>
                <c:pt idx="12">
                  <c:v>0.93070000000000008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97984"/>
        <c:axId val="451822144"/>
      </c:lineChart>
      <c:catAx>
        <c:axId val="3842979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1822144"/>
        <c:crosses val="autoZero"/>
        <c:auto val="1"/>
        <c:lblAlgn val="ctr"/>
        <c:lblOffset val="100"/>
        <c:noMultiLvlLbl val="0"/>
      </c:catAx>
      <c:valAx>
        <c:axId val="451822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2979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61.09</c:v>
                </c:pt>
                <c:pt idx="1">
                  <c:v>58.27</c:v>
                </c:pt>
                <c:pt idx="2">
                  <c:v>69.42</c:v>
                </c:pt>
                <c:pt idx="3">
                  <c:v>61.74</c:v>
                </c:pt>
                <c:pt idx="4">
                  <c:v>70.66</c:v>
                </c:pt>
                <c:pt idx="5">
                  <c:v>62.73</c:v>
                </c:pt>
                <c:pt idx="6">
                  <c:v>68.319999999999993</c:v>
                </c:pt>
                <c:pt idx="7">
                  <c:v>66</c:v>
                </c:pt>
                <c:pt idx="8">
                  <c:v>64.39</c:v>
                </c:pt>
                <c:pt idx="9">
                  <c:v>63.69</c:v>
                </c:pt>
                <c:pt idx="10">
                  <c:v>66.650000000000006</c:v>
                </c:pt>
                <c:pt idx="11">
                  <c:v>59.31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65.13</c:v>
                </c:pt>
                <c:pt idx="1">
                  <c:v>67.5</c:v>
                </c:pt>
                <c:pt idx="2">
                  <c:v>66.06</c:v>
                </c:pt>
                <c:pt idx="3">
                  <c:v>42.25</c:v>
                </c:pt>
                <c:pt idx="4">
                  <c:v>39.43</c:v>
                </c:pt>
                <c:pt idx="5">
                  <c:v>44.06</c:v>
                </c:pt>
                <c:pt idx="6">
                  <c:v>52.62</c:v>
                </c:pt>
                <c:pt idx="7">
                  <c:v>57.11</c:v>
                </c:pt>
                <c:pt idx="8">
                  <c:v>58.52</c:v>
                </c:pt>
                <c:pt idx="9">
                  <c:v>62.45</c:v>
                </c:pt>
                <c:pt idx="10">
                  <c:v>60.95</c:v>
                </c:pt>
                <c:pt idx="11">
                  <c:v>58.21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52.81</c:v>
                </c:pt>
                <c:pt idx="1">
                  <c:v>52.19</c:v>
                </c:pt>
                <c:pt idx="2">
                  <c:v>64</c:v>
                </c:pt>
                <c:pt idx="3">
                  <c:v>58.86</c:v>
                </c:pt>
                <c:pt idx="4">
                  <c:v>62.76</c:v>
                </c:pt>
                <c:pt idx="5">
                  <c:v>59.03</c:v>
                </c:pt>
                <c:pt idx="6">
                  <c:v>58.77</c:v>
                </c:pt>
                <c:pt idx="7">
                  <c:v>53.66</c:v>
                </c:pt>
                <c:pt idx="8">
                  <c:v>55.72</c:v>
                </c:pt>
                <c:pt idx="9">
                  <c:v>59.54</c:v>
                </c:pt>
                <c:pt idx="10">
                  <c:v>58.66</c:v>
                </c:pt>
                <c:pt idx="11">
                  <c:v>59.56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58.92</c:v>
                </c:pt>
                <c:pt idx="1">
                  <c:v>57.08</c:v>
                </c:pt>
                <c:pt idx="2">
                  <c:v>66.48</c:v>
                </c:pt>
                <c:pt idx="3">
                  <c:v>64.930000000000007</c:v>
                </c:pt>
                <c:pt idx="4">
                  <c:v>67.73</c:v>
                </c:pt>
                <c:pt idx="5">
                  <c:v>66.150000000000006</c:v>
                </c:pt>
                <c:pt idx="6">
                  <c:v>65.52</c:v>
                </c:pt>
                <c:pt idx="7">
                  <c:v>64.34</c:v>
                </c:pt>
                <c:pt idx="8">
                  <c:v>62.3</c:v>
                </c:pt>
                <c:pt idx="9">
                  <c:v>66.790000000000006</c:v>
                </c:pt>
                <c:pt idx="10">
                  <c:v>66.430000000000007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85728"/>
        <c:axId val="451824448"/>
      </c:lineChart>
      <c:catAx>
        <c:axId val="38458572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1824448"/>
        <c:crosses val="autoZero"/>
        <c:auto val="1"/>
        <c:lblAlgn val="ctr"/>
        <c:lblOffset val="100"/>
        <c:noMultiLvlLbl val="0"/>
      </c:catAx>
      <c:valAx>
        <c:axId val="451824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585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27.28</c:v>
                </c:pt>
                <c:pt idx="1">
                  <c:v>24.37</c:v>
                </c:pt>
                <c:pt idx="2">
                  <c:v>29.29</c:v>
                </c:pt>
                <c:pt idx="3">
                  <c:v>24.68</c:v>
                </c:pt>
                <c:pt idx="4">
                  <c:v>28.02</c:v>
                </c:pt>
                <c:pt idx="5">
                  <c:v>24.18</c:v>
                </c:pt>
                <c:pt idx="6">
                  <c:v>28.58</c:v>
                </c:pt>
                <c:pt idx="7">
                  <c:v>27.79</c:v>
                </c:pt>
                <c:pt idx="8">
                  <c:v>25.31</c:v>
                </c:pt>
                <c:pt idx="9">
                  <c:v>24.6</c:v>
                </c:pt>
                <c:pt idx="10">
                  <c:v>28.24</c:v>
                </c:pt>
                <c:pt idx="11">
                  <c:v>23.67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27.68</c:v>
                </c:pt>
                <c:pt idx="1">
                  <c:v>25.45</c:v>
                </c:pt>
                <c:pt idx="2">
                  <c:v>22.2</c:v>
                </c:pt>
                <c:pt idx="3">
                  <c:v>15.87</c:v>
                </c:pt>
                <c:pt idx="4">
                  <c:v>15.53</c:v>
                </c:pt>
                <c:pt idx="5">
                  <c:v>17.23</c:v>
                </c:pt>
                <c:pt idx="6">
                  <c:v>20.62</c:v>
                </c:pt>
                <c:pt idx="7">
                  <c:v>21.38</c:v>
                </c:pt>
                <c:pt idx="8">
                  <c:v>21.21</c:v>
                </c:pt>
                <c:pt idx="9">
                  <c:v>23.7</c:v>
                </c:pt>
                <c:pt idx="10">
                  <c:v>25</c:v>
                </c:pt>
                <c:pt idx="11">
                  <c:v>23.98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20.48</c:v>
                </c:pt>
                <c:pt idx="1">
                  <c:v>20.25</c:v>
                </c:pt>
                <c:pt idx="2">
                  <c:v>25.28</c:v>
                </c:pt>
                <c:pt idx="3">
                  <c:v>23.22</c:v>
                </c:pt>
                <c:pt idx="4">
                  <c:v>24.09</c:v>
                </c:pt>
                <c:pt idx="5">
                  <c:v>22.62</c:v>
                </c:pt>
                <c:pt idx="6">
                  <c:v>22.85</c:v>
                </c:pt>
                <c:pt idx="7">
                  <c:v>21.78</c:v>
                </c:pt>
                <c:pt idx="8">
                  <c:v>22.85</c:v>
                </c:pt>
                <c:pt idx="9">
                  <c:v>24.57</c:v>
                </c:pt>
                <c:pt idx="10">
                  <c:v>23.53</c:v>
                </c:pt>
                <c:pt idx="11">
                  <c:v>26.63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23.55</c:v>
                </c:pt>
                <c:pt idx="1">
                  <c:v>22.76</c:v>
                </c:pt>
                <c:pt idx="2">
                  <c:v>26.15</c:v>
                </c:pt>
                <c:pt idx="3">
                  <c:v>24.32</c:v>
                </c:pt>
                <c:pt idx="4">
                  <c:v>25.33</c:v>
                </c:pt>
                <c:pt idx="5">
                  <c:v>24.71</c:v>
                </c:pt>
                <c:pt idx="6">
                  <c:v>24.15</c:v>
                </c:pt>
                <c:pt idx="7">
                  <c:v>25.59</c:v>
                </c:pt>
                <c:pt idx="8">
                  <c:v>24.43</c:v>
                </c:pt>
                <c:pt idx="9">
                  <c:v>23.41</c:v>
                </c:pt>
                <c:pt idx="10">
                  <c:v>23.7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86752"/>
        <c:axId val="451826752"/>
      </c:lineChart>
      <c:catAx>
        <c:axId val="38458675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1826752"/>
        <c:crosses val="autoZero"/>
        <c:auto val="1"/>
        <c:lblAlgn val="ctr"/>
        <c:lblOffset val="100"/>
        <c:noMultiLvlLbl val="0"/>
      </c:catAx>
      <c:valAx>
        <c:axId val="451826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5867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7.4</c:v>
                </c:pt>
                <c:pt idx="1">
                  <c:v>7.88</c:v>
                </c:pt>
                <c:pt idx="2">
                  <c:v>10.14</c:v>
                </c:pt>
                <c:pt idx="3">
                  <c:v>8.4700000000000006</c:v>
                </c:pt>
                <c:pt idx="4">
                  <c:v>9.15</c:v>
                </c:pt>
                <c:pt idx="5">
                  <c:v>9.26</c:v>
                </c:pt>
                <c:pt idx="6">
                  <c:v>10.45</c:v>
                </c:pt>
                <c:pt idx="7">
                  <c:v>9.52</c:v>
                </c:pt>
                <c:pt idx="8">
                  <c:v>9.7200000000000006</c:v>
                </c:pt>
                <c:pt idx="9">
                  <c:v>9.74</c:v>
                </c:pt>
                <c:pt idx="10">
                  <c:v>9.43</c:v>
                </c:pt>
                <c:pt idx="11">
                  <c:v>8.19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10</c:v>
                </c:pt>
                <c:pt idx="1">
                  <c:v>10.37</c:v>
                </c:pt>
                <c:pt idx="2">
                  <c:v>11.61</c:v>
                </c:pt>
                <c:pt idx="3">
                  <c:v>6.02</c:v>
                </c:pt>
                <c:pt idx="4">
                  <c:v>4.97</c:v>
                </c:pt>
                <c:pt idx="5">
                  <c:v>6.89</c:v>
                </c:pt>
                <c:pt idx="6">
                  <c:v>9.0399999999999991</c:v>
                </c:pt>
                <c:pt idx="7">
                  <c:v>10</c:v>
                </c:pt>
                <c:pt idx="8">
                  <c:v>10.199999999999999</c:v>
                </c:pt>
                <c:pt idx="9">
                  <c:v>10.53</c:v>
                </c:pt>
                <c:pt idx="10">
                  <c:v>10.050000000000001</c:v>
                </c:pt>
                <c:pt idx="11">
                  <c:v>8.61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9.6</c:v>
                </c:pt>
                <c:pt idx="1">
                  <c:v>8.8699999999999992</c:v>
                </c:pt>
                <c:pt idx="2">
                  <c:v>11.69</c:v>
                </c:pt>
                <c:pt idx="3">
                  <c:v>10.99</c:v>
                </c:pt>
                <c:pt idx="4">
                  <c:v>12.43</c:v>
                </c:pt>
                <c:pt idx="5">
                  <c:v>10.62</c:v>
                </c:pt>
                <c:pt idx="6">
                  <c:v>9.9700000000000006</c:v>
                </c:pt>
                <c:pt idx="7">
                  <c:v>9.0399999999999991</c:v>
                </c:pt>
                <c:pt idx="8">
                  <c:v>8.6999999999999993</c:v>
                </c:pt>
                <c:pt idx="9">
                  <c:v>9.0399999999999991</c:v>
                </c:pt>
                <c:pt idx="10">
                  <c:v>9.24</c:v>
                </c:pt>
                <c:pt idx="11">
                  <c:v>8.73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9.86</c:v>
                </c:pt>
                <c:pt idx="1">
                  <c:v>9.6</c:v>
                </c:pt>
                <c:pt idx="2">
                  <c:v>12.09</c:v>
                </c:pt>
                <c:pt idx="3">
                  <c:v>10.31</c:v>
                </c:pt>
                <c:pt idx="4">
                  <c:v>12.03</c:v>
                </c:pt>
                <c:pt idx="5">
                  <c:v>10.68</c:v>
                </c:pt>
                <c:pt idx="6">
                  <c:v>11.13</c:v>
                </c:pt>
                <c:pt idx="7">
                  <c:v>10.28</c:v>
                </c:pt>
                <c:pt idx="8">
                  <c:v>8.39</c:v>
                </c:pt>
                <c:pt idx="9">
                  <c:v>10.51</c:v>
                </c:pt>
                <c:pt idx="10">
                  <c:v>11.33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88800"/>
        <c:axId val="451829056"/>
      </c:lineChart>
      <c:catAx>
        <c:axId val="38458880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1829056"/>
        <c:crosses val="autoZero"/>
        <c:auto val="1"/>
        <c:lblAlgn val="ctr"/>
        <c:lblOffset val="100"/>
        <c:noMultiLvlLbl val="0"/>
      </c:catAx>
      <c:valAx>
        <c:axId val="451829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5888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1.07</c:v>
                </c:pt>
                <c:pt idx="1">
                  <c:v>1.41</c:v>
                </c:pt>
                <c:pt idx="2">
                  <c:v>1.86</c:v>
                </c:pt>
                <c:pt idx="3">
                  <c:v>1.69</c:v>
                </c:pt>
                <c:pt idx="4">
                  <c:v>2.0099999999999998</c:v>
                </c:pt>
                <c:pt idx="5">
                  <c:v>1.58</c:v>
                </c:pt>
                <c:pt idx="6">
                  <c:v>1.36</c:v>
                </c:pt>
                <c:pt idx="7">
                  <c:v>1.38</c:v>
                </c:pt>
                <c:pt idx="8">
                  <c:v>2.0099999999999998</c:v>
                </c:pt>
                <c:pt idx="9">
                  <c:v>1.58</c:v>
                </c:pt>
                <c:pt idx="10">
                  <c:v>1.67</c:v>
                </c:pt>
                <c:pt idx="11">
                  <c:v>1.41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1.33</c:v>
                </c:pt>
                <c:pt idx="1">
                  <c:v>1.84</c:v>
                </c:pt>
                <c:pt idx="2">
                  <c:v>2.4900000000000002</c:v>
                </c:pt>
                <c:pt idx="3">
                  <c:v>1.3</c:v>
                </c:pt>
                <c:pt idx="4">
                  <c:v>1.1000000000000001</c:v>
                </c:pt>
                <c:pt idx="5">
                  <c:v>1.47</c:v>
                </c:pt>
                <c:pt idx="6">
                  <c:v>1.72</c:v>
                </c:pt>
                <c:pt idx="7">
                  <c:v>1.72</c:v>
                </c:pt>
                <c:pt idx="8">
                  <c:v>2.09</c:v>
                </c:pt>
                <c:pt idx="9">
                  <c:v>1.98</c:v>
                </c:pt>
                <c:pt idx="10">
                  <c:v>2.46</c:v>
                </c:pt>
                <c:pt idx="11">
                  <c:v>1.98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1.41</c:v>
                </c:pt>
                <c:pt idx="1">
                  <c:v>1.89</c:v>
                </c:pt>
                <c:pt idx="2">
                  <c:v>1.86</c:v>
                </c:pt>
                <c:pt idx="3">
                  <c:v>2.12</c:v>
                </c:pt>
                <c:pt idx="4">
                  <c:v>2.57</c:v>
                </c:pt>
                <c:pt idx="5">
                  <c:v>1.81</c:v>
                </c:pt>
                <c:pt idx="6">
                  <c:v>2.12</c:v>
                </c:pt>
                <c:pt idx="7">
                  <c:v>1.69</c:v>
                </c:pt>
                <c:pt idx="8">
                  <c:v>1.84</c:v>
                </c:pt>
                <c:pt idx="9">
                  <c:v>2.4900000000000002</c:v>
                </c:pt>
                <c:pt idx="10">
                  <c:v>1.95</c:v>
                </c:pt>
                <c:pt idx="11">
                  <c:v>2.37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1.89</c:v>
                </c:pt>
                <c:pt idx="1">
                  <c:v>2.0299999999999998</c:v>
                </c:pt>
                <c:pt idx="2">
                  <c:v>2.4900000000000002</c:v>
                </c:pt>
                <c:pt idx="3">
                  <c:v>3.3</c:v>
                </c:pt>
                <c:pt idx="4">
                  <c:v>2.97</c:v>
                </c:pt>
                <c:pt idx="5">
                  <c:v>2.65</c:v>
                </c:pt>
                <c:pt idx="6">
                  <c:v>2.37</c:v>
                </c:pt>
                <c:pt idx="7">
                  <c:v>2.2599999999999998</c:v>
                </c:pt>
                <c:pt idx="8">
                  <c:v>2.4300000000000002</c:v>
                </c:pt>
                <c:pt idx="9">
                  <c:v>3.11</c:v>
                </c:pt>
                <c:pt idx="10">
                  <c:v>2.88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497984"/>
        <c:axId val="454682304"/>
      </c:lineChart>
      <c:catAx>
        <c:axId val="38749798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4682304"/>
        <c:crosses val="autoZero"/>
        <c:auto val="1"/>
        <c:lblAlgn val="ctr"/>
        <c:lblOffset val="100"/>
        <c:noMultiLvlLbl val="0"/>
      </c:catAx>
      <c:valAx>
        <c:axId val="454682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4979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0.03</c:v>
                </c:pt>
                <c:pt idx="1">
                  <c:v>0.14000000000000001</c:v>
                </c:pt>
                <c:pt idx="2">
                  <c:v>0.08</c:v>
                </c:pt>
                <c:pt idx="3">
                  <c:v>0.06</c:v>
                </c:pt>
                <c:pt idx="4">
                  <c:v>0.08</c:v>
                </c:pt>
                <c:pt idx="5">
                  <c:v>0.03</c:v>
                </c:pt>
                <c:pt idx="6">
                  <c:v>0.14000000000000001</c:v>
                </c:pt>
                <c:pt idx="7">
                  <c:v>0.08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0.11</c:v>
                </c:pt>
                <c:pt idx="1">
                  <c:v>0</c:v>
                </c:pt>
                <c:pt idx="2">
                  <c:v>0.2</c:v>
                </c:pt>
                <c:pt idx="3">
                  <c:v>0.06</c:v>
                </c:pt>
                <c:pt idx="4">
                  <c:v>0.03</c:v>
                </c:pt>
                <c:pt idx="5">
                  <c:v>0.08</c:v>
                </c:pt>
                <c:pt idx="6">
                  <c:v>0.06</c:v>
                </c:pt>
                <c:pt idx="7">
                  <c:v>0.08</c:v>
                </c:pt>
                <c:pt idx="8">
                  <c:v>0.08</c:v>
                </c:pt>
                <c:pt idx="9">
                  <c:v>0.08</c:v>
                </c:pt>
                <c:pt idx="10">
                  <c:v>0.03</c:v>
                </c:pt>
                <c:pt idx="11">
                  <c:v>0.14000000000000001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0.03</c:v>
                </c:pt>
                <c:pt idx="1">
                  <c:v>0.03</c:v>
                </c:pt>
                <c:pt idx="2">
                  <c:v>0.06</c:v>
                </c:pt>
                <c:pt idx="3">
                  <c:v>0.03</c:v>
                </c:pt>
                <c:pt idx="4">
                  <c:v>0.06</c:v>
                </c:pt>
                <c:pt idx="5">
                  <c:v>0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0.06</c:v>
                </c:pt>
                <c:pt idx="10">
                  <c:v>0</c:v>
                </c:pt>
                <c:pt idx="11">
                  <c:v>0.03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0.06</c:v>
                </c:pt>
                <c:pt idx="1">
                  <c:v>0.06</c:v>
                </c:pt>
                <c:pt idx="2">
                  <c:v>0.03</c:v>
                </c:pt>
                <c:pt idx="3">
                  <c:v>0.06</c:v>
                </c:pt>
                <c:pt idx="4">
                  <c:v>0.08</c:v>
                </c:pt>
                <c:pt idx="5">
                  <c:v>0.03</c:v>
                </c:pt>
                <c:pt idx="6">
                  <c:v>0.08</c:v>
                </c:pt>
                <c:pt idx="7">
                  <c:v>0.06</c:v>
                </c:pt>
                <c:pt idx="8">
                  <c:v>0.06</c:v>
                </c:pt>
                <c:pt idx="9">
                  <c:v>0.14000000000000001</c:v>
                </c:pt>
                <c:pt idx="10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499008"/>
        <c:axId val="454684608"/>
      </c:lineChart>
      <c:catAx>
        <c:axId val="38749900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4684608"/>
        <c:crosses val="autoZero"/>
        <c:auto val="1"/>
        <c:lblAlgn val="ctr"/>
        <c:lblOffset val="100"/>
        <c:noMultiLvlLbl val="0"/>
      </c:catAx>
      <c:valAx>
        <c:axId val="454684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4990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0.17687327548159509</c:v>
                </c:pt>
                <c:pt idx="1">
                  <c:v>0.43957372180574472</c:v>
                </c:pt>
                <c:pt idx="2">
                  <c:v>0.18980789116337454</c:v>
                </c:pt>
                <c:pt idx="3">
                  <c:v>7.7502913225567807E-2</c:v>
                </c:pt>
                <c:pt idx="4">
                  <c:v>7.0926061752973293E-2</c:v>
                </c:pt>
                <c:pt idx="5">
                  <c:v>7.8458641722470423E-3</c:v>
                </c:pt>
                <c:pt idx="6">
                  <c:v>3.7470272398497505E-2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12030208"/>
        <c:axId val="443439872"/>
      </c:barChart>
      <c:catAx>
        <c:axId val="312030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3439872"/>
        <c:crosses val="autoZero"/>
        <c:auto val="1"/>
        <c:lblAlgn val="ctr"/>
        <c:lblOffset val="100"/>
        <c:noMultiLvlLbl val="0"/>
      </c:catAx>
      <c:valAx>
        <c:axId val="44343987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203020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11.3</c:v>
                </c:pt>
                <c:pt idx="1">
                  <c:v>11.61</c:v>
                </c:pt>
                <c:pt idx="2">
                  <c:v>12.6</c:v>
                </c:pt>
                <c:pt idx="3">
                  <c:v>12.03</c:v>
                </c:pt>
                <c:pt idx="4">
                  <c:v>14.09</c:v>
                </c:pt>
                <c:pt idx="5">
                  <c:v>12.12</c:v>
                </c:pt>
                <c:pt idx="6">
                  <c:v>12.54</c:v>
                </c:pt>
                <c:pt idx="7">
                  <c:v>11.49</c:v>
                </c:pt>
                <c:pt idx="8">
                  <c:v>10.96</c:v>
                </c:pt>
                <c:pt idx="9">
                  <c:v>11.13</c:v>
                </c:pt>
                <c:pt idx="10">
                  <c:v>13.05</c:v>
                </c:pt>
                <c:pt idx="11">
                  <c:v>12.23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10</c:v>
                </c:pt>
                <c:pt idx="1">
                  <c:v>10.199999999999999</c:v>
                </c:pt>
                <c:pt idx="2">
                  <c:v>10.51</c:v>
                </c:pt>
                <c:pt idx="3">
                  <c:v>9.01</c:v>
                </c:pt>
                <c:pt idx="4">
                  <c:v>6.98</c:v>
                </c:pt>
                <c:pt idx="5">
                  <c:v>6.75</c:v>
                </c:pt>
                <c:pt idx="6">
                  <c:v>7.46</c:v>
                </c:pt>
                <c:pt idx="7">
                  <c:v>8.4700000000000006</c:v>
                </c:pt>
                <c:pt idx="8">
                  <c:v>9.83</c:v>
                </c:pt>
                <c:pt idx="9">
                  <c:v>10.25</c:v>
                </c:pt>
                <c:pt idx="10">
                  <c:v>9.66</c:v>
                </c:pt>
                <c:pt idx="11">
                  <c:v>10.08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9.1199999999999992</c:v>
                </c:pt>
                <c:pt idx="1">
                  <c:v>8.9499999999999993</c:v>
                </c:pt>
                <c:pt idx="2">
                  <c:v>11.16</c:v>
                </c:pt>
                <c:pt idx="3">
                  <c:v>10.42</c:v>
                </c:pt>
                <c:pt idx="4">
                  <c:v>11.98</c:v>
                </c:pt>
                <c:pt idx="5">
                  <c:v>10.62</c:v>
                </c:pt>
                <c:pt idx="6">
                  <c:v>10.62</c:v>
                </c:pt>
                <c:pt idx="7">
                  <c:v>8.8699999999999992</c:v>
                </c:pt>
                <c:pt idx="8">
                  <c:v>10.17</c:v>
                </c:pt>
                <c:pt idx="9">
                  <c:v>10.39</c:v>
                </c:pt>
                <c:pt idx="10">
                  <c:v>10.99</c:v>
                </c:pt>
                <c:pt idx="11">
                  <c:v>10.48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11.44</c:v>
                </c:pt>
                <c:pt idx="1">
                  <c:v>10.56</c:v>
                </c:pt>
                <c:pt idx="2">
                  <c:v>11.41</c:v>
                </c:pt>
                <c:pt idx="3">
                  <c:v>12.71</c:v>
                </c:pt>
                <c:pt idx="4">
                  <c:v>12.43</c:v>
                </c:pt>
                <c:pt idx="5">
                  <c:v>11.95</c:v>
                </c:pt>
                <c:pt idx="6">
                  <c:v>12.99</c:v>
                </c:pt>
                <c:pt idx="7">
                  <c:v>10.45</c:v>
                </c:pt>
                <c:pt idx="8">
                  <c:v>12.03</c:v>
                </c:pt>
                <c:pt idx="9">
                  <c:v>13.08</c:v>
                </c:pt>
                <c:pt idx="10">
                  <c:v>12.85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01056"/>
        <c:axId val="454686912"/>
      </c:lineChart>
      <c:catAx>
        <c:axId val="38750105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4686912"/>
        <c:crosses val="autoZero"/>
        <c:auto val="1"/>
        <c:lblAlgn val="ctr"/>
        <c:lblOffset val="100"/>
        <c:noMultiLvlLbl val="0"/>
      </c:catAx>
      <c:valAx>
        <c:axId val="454686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5010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1.41</c:v>
                </c:pt>
                <c:pt idx="1">
                  <c:v>1.3</c:v>
                </c:pt>
                <c:pt idx="2">
                  <c:v>0.96</c:v>
                </c:pt>
                <c:pt idx="3">
                  <c:v>1.19</c:v>
                </c:pt>
                <c:pt idx="4">
                  <c:v>1.04</c:v>
                </c:pt>
                <c:pt idx="5">
                  <c:v>1.1599999999999999</c:v>
                </c:pt>
                <c:pt idx="6">
                  <c:v>1.19</c:v>
                </c:pt>
                <c:pt idx="7">
                  <c:v>1.33</c:v>
                </c:pt>
                <c:pt idx="8">
                  <c:v>1.44</c:v>
                </c:pt>
                <c:pt idx="9">
                  <c:v>1.02</c:v>
                </c:pt>
                <c:pt idx="10">
                  <c:v>0.88</c:v>
                </c:pt>
                <c:pt idx="11">
                  <c:v>0.79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0.85</c:v>
                </c:pt>
                <c:pt idx="1">
                  <c:v>0.99</c:v>
                </c:pt>
                <c:pt idx="2">
                  <c:v>1.02</c:v>
                </c:pt>
                <c:pt idx="3">
                  <c:v>0.59</c:v>
                </c:pt>
                <c:pt idx="4">
                  <c:v>0.79</c:v>
                </c:pt>
                <c:pt idx="5">
                  <c:v>1.07</c:v>
                </c:pt>
                <c:pt idx="6">
                  <c:v>1.1599999999999999</c:v>
                </c:pt>
                <c:pt idx="7">
                  <c:v>1.02</c:v>
                </c:pt>
                <c:pt idx="8">
                  <c:v>1.21</c:v>
                </c:pt>
                <c:pt idx="9">
                  <c:v>1.1299999999999999</c:v>
                </c:pt>
                <c:pt idx="10">
                  <c:v>1.02</c:v>
                </c:pt>
                <c:pt idx="11">
                  <c:v>1.04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0.9</c:v>
                </c:pt>
                <c:pt idx="1">
                  <c:v>0.71</c:v>
                </c:pt>
                <c:pt idx="2">
                  <c:v>1.38</c:v>
                </c:pt>
                <c:pt idx="3">
                  <c:v>0.99</c:v>
                </c:pt>
                <c:pt idx="4">
                  <c:v>0.71</c:v>
                </c:pt>
                <c:pt idx="5">
                  <c:v>1.1000000000000001</c:v>
                </c:pt>
                <c:pt idx="6">
                  <c:v>1.04</c:v>
                </c:pt>
                <c:pt idx="7">
                  <c:v>0.62</c:v>
                </c:pt>
                <c:pt idx="8">
                  <c:v>0.68</c:v>
                </c:pt>
                <c:pt idx="9">
                  <c:v>0.76</c:v>
                </c:pt>
                <c:pt idx="10">
                  <c:v>0.73</c:v>
                </c:pt>
                <c:pt idx="11">
                  <c:v>0.82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0.82</c:v>
                </c:pt>
                <c:pt idx="1">
                  <c:v>0.96</c:v>
                </c:pt>
                <c:pt idx="2">
                  <c:v>0.93</c:v>
                </c:pt>
                <c:pt idx="3">
                  <c:v>1.19</c:v>
                </c:pt>
                <c:pt idx="4">
                  <c:v>1.53</c:v>
                </c:pt>
                <c:pt idx="5">
                  <c:v>1.24</c:v>
                </c:pt>
                <c:pt idx="6">
                  <c:v>1.1599999999999999</c:v>
                </c:pt>
                <c:pt idx="7">
                  <c:v>1.1599999999999999</c:v>
                </c:pt>
                <c:pt idx="8">
                  <c:v>0.79</c:v>
                </c:pt>
                <c:pt idx="9">
                  <c:v>0.88</c:v>
                </c:pt>
                <c:pt idx="10">
                  <c:v>1.1599999999999999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954688"/>
        <c:axId val="455082560"/>
      </c:lineChart>
      <c:catAx>
        <c:axId val="38795468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5082560"/>
        <c:crosses val="autoZero"/>
        <c:auto val="1"/>
        <c:lblAlgn val="ctr"/>
        <c:lblOffset val="100"/>
        <c:noMultiLvlLbl val="0"/>
      </c:catAx>
      <c:valAx>
        <c:axId val="455082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9546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12.6</c:v>
                </c:pt>
                <c:pt idx="1">
                  <c:v>11.55</c:v>
                </c:pt>
                <c:pt idx="2">
                  <c:v>14.49</c:v>
                </c:pt>
                <c:pt idx="3">
                  <c:v>13.61</c:v>
                </c:pt>
                <c:pt idx="4">
                  <c:v>16.27</c:v>
                </c:pt>
                <c:pt idx="5">
                  <c:v>14.4</c:v>
                </c:pt>
                <c:pt idx="6">
                  <c:v>14.07</c:v>
                </c:pt>
                <c:pt idx="7">
                  <c:v>14.4</c:v>
                </c:pt>
                <c:pt idx="8">
                  <c:v>14.88</c:v>
                </c:pt>
                <c:pt idx="9">
                  <c:v>15.53</c:v>
                </c:pt>
                <c:pt idx="10">
                  <c:v>13.3</c:v>
                </c:pt>
                <c:pt idx="11">
                  <c:v>12.99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15.17</c:v>
                </c:pt>
                <c:pt idx="1">
                  <c:v>18.670000000000002</c:v>
                </c:pt>
                <c:pt idx="2">
                  <c:v>18.05</c:v>
                </c:pt>
                <c:pt idx="3">
                  <c:v>9.4</c:v>
                </c:pt>
                <c:pt idx="4">
                  <c:v>10.029999999999999</c:v>
                </c:pt>
                <c:pt idx="5">
                  <c:v>10.56</c:v>
                </c:pt>
                <c:pt idx="6">
                  <c:v>12.57</c:v>
                </c:pt>
                <c:pt idx="7">
                  <c:v>14.43</c:v>
                </c:pt>
                <c:pt idx="8">
                  <c:v>13.9</c:v>
                </c:pt>
                <c:pt idx="9">
                  <c:v>14.77</c:v>
                </c:pt>
                <c:pt idx="10">
                  <c:v>12.74</c:v>
                </c:pt>
                <c:pt idx="11">
                  <c:v>12.37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11.27</c:v>
                </c:pt>
                <c:pt idx="1">
                  <c:v>11.49</c:v>
                </c:pt>
                <c:pt idx="2">
                  <c:v>12.57</c:v>
                </c:pt>
                <c:pt idx="3">
                  <c:v>11.1</c:v>
                </c:pt>
                <c:pt idx="4">
                  <c:v>10.93</c:v>
                </c:pt>
                <c:pt idx="5">
                  <c:v>12.26</c:v>
                </c:pt>
                <c:pt idx="6">
                  <c:v>12.14</c:v>
                </c:pt>
                <c:pt idx="7">
                  <c:v>11.64</c:v>
                </c:pt>
                <c:pt idx="8">
                  <c:v>11.47</c:v>
                </c:pt>
                <c:pt idx="9">
                  <c:v>12.23</c:v>
                </c:pt>
                <c:pt idx="10">
                  <c:v>12.23</c:v>
                </c:pt>
                <c:pt idx="11">
                  <c:v>10.51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11.3</c:v>
                </c:pt>
                <c:pt idx="1">
                  <c:v>11.1</c:v>
                </c:pt>
                <c:pt idx="2">
                  <c:v>13.39</c:v>
                </c:pt>
                <c:pt idx="3">
                  <c:v>13.05</c:v>
                </c:pt>
                <c:pt idx="4">
                  <c:v>13.36</c:v>
                </c:pt>
                <c:pt idx="5">
                  <c:v>14.88</c:v>
                </c:pt>
                <c:pt idx="6">
                  <c:v>13.64</c:v>
                </c:pt>
                <c:pt idx="7">
                  <c:v>14.55</c:v>
                </c:pt>
                <c:pt idx="8">
                  <c:v>14.18</c:v>
                </c:pt>
                <c:pt idx="9">
                  <c:v>15.67</c:v>
                </c:pt>
                <c:pt idx="10">
                  <c:v>14.4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955712"/>
        <c:axId val="455084864"/>
      </c:lineChart>
      <c:catAx>
        <c:axId val="38795571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55084864"/>
        <c:crosses val="autoZero"/>
        <c:auto val="1"/>
        <c:lblAlgn val="ctr"/>
        <c:lblOffset val="100"/>
        <c:noMultiLvlLbl val="0"/>
      </c:catAx>
      <c:valAx>
        <c:axId val="455084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9557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2.6404E-2</c:v>
                </c:pt>
                <c:pt idx="1">
                  <c:v>2.5184000000000002E-2</c:v>
                </c:pt>
                <c:pt idx="2">
                  <c:v>5.5230000000000001E-2</c:v>
                </c:pt>
                <c:pt idx="3">
                  <c:v>7.2602E-2</c:v>
                </c:pt>
                <c:pt idx="4">
                  <c:v>0.230022</c:v>
                </c:pt>
                <c:pt idx="5">
                  <c:v>0.45311699999999999</c:v>
                </c:pt>
                <c:pt idx="6">
                  <c:v>0.13744100000000004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0.16530581282553977</c:v>
                </c:pt>
                <c:pt idx="1">
                  <c:v>0.11639879319371316</c:v>
                </c:pt>
                <c:pt idx="2">
                  <c:v>0.1441238155579907</c:v>
                </c:pt>
                <c:pt idx="3">
                  <c:v>4.1407322276707036E-2</c:v>
                </c:pt>
                <c:pt idx="4">
                  <c:v>0.19644561274976063</c:v>
                </c:pt>
                <c:pt idx="5">
                  <c:v>0.3363186433962887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43174912"/>
        <c:axId val="455087744"/>
      </c:barChart>
      <c:catAx>
        <c:axId val="443174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55087744"/>
        <c:crosses val="autoZero"/>
        <c:auto val="1"/>
        <c:lblAlgn val="ctr"/>
        <c:lblOffset val="100"/>
        <c:noMultiLvlLbl val="0"/>
      </c:catAx>
      <c:valAx>
        <c:axId val="45508774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317491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0.80159654540242109</c:v>
                </c:pt>
                <c:pt idx="1">
                  <c:v>0.45414903981948418</c:v>
                </c:pt>
                <c:pt idx="2">
                  <c:v>0.20668979182071975</c:v>
                </c:pt>
                <c:pt idx="3">
                  <c:v>0.24727411982130371</c:v>
                </c:pt>
                <c:pt idx="4">
                  <c:v>0.10849357499436682</c:v>
                </c:pt>
                <c:pt idx="5">
                  <c:v>9.1895511540890581E-2</c:v>
                </c:pt>
                <c:pt idx="6">
                  <c:v>0.49703107297118032</c:v>
                </c:pt>
                <c:pt idx="7">
                  <c:v>0.80373768500916654</c:v>
                </c:pt>
                <c:pt idx="8">
                  <c:v>0.20162785851129442</c:v>
                </c:pt>
                <c:pt idx="9">
                  <c:v>0.26618469868008898</c:v>
                </c:pt>
                <c:pt idx="10">
                  <c:v>0.75672888031304641</c:v>
                </c:pt>
                <c:pt idx="11">
                  <c:v>0.31425032080068466</c:v>
                </c:pt>
                <c:pt idx="12">
                  <c:v>0.36260897437931811</c:v>
                </c:pt>
                <c:pt idx="13">
                  <c:v>5.9997397626762553E-2</c:v>
                </c:pt>
                <c:pt idx="14">
                  <c:v>3.0085973525612746E-2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43670528"/>
        <c:axId val="455089472"/>
      </c:barChart>
      <c:catAx>
        <c:axId val="44367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55089472"/>
        <c:crosses val="autoZero"/>
        <c:auto val="1"/>
        <c:lblAlgn val="ctr"/>
        <c:lblOffset val="100"/>
        <c:noMultiLvlLbl val="0"/>
      </c:catAx>
      <c:valAx>
        <c:axId val="45508947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367052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0.25415784037885097</c:v>
                </c:pt>
                <c:pt idx="1">
                  <c:v>6.4524883122941542E-3</c:v>
                </c:pt>
                <c:pt idx="2">
                  <c:v>0.14090708259835447</c:v>
                </c:pt>
                <c:pt idx="3">
                  <c:v>8.5799647658702169E-2</c:v>
                </c:pt>
                <c:pt idx="4">
                  <c:v>1.0602198600727334E-2</c:v>
                </c:pt>
                <c:pt idx="5">
                  <c:v>0.4918609384479265</c:v>
                </c:pt>
                <c:pt idx="6">
                  <c:v>1.0219804003144383E-2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500800"/>
        <c:axId val="455459968"/>
      </c:barChart>
      <c:catAx>
        <c:axId val="311500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55459968"/>
        <c:crosses val="autoZero"/>
        <c:auto val="0"/>
        <c:lblAlgn val="ctr"/>
        <c:lblOffset val="100"/>
        <c:noMultiLvlLbl val="0"/>
      </c:catAx>
      <c:valAx>
        <c:axId val="45545996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1500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2620642</c:v>
                </c:pt>
                <c:pt idx="1">
                  <c:v>3079649</c:v>
                </c:pt>
                <c:pt idx="2">
                  <c:v>3388768</c:v>
                </c:pt>
                <c:pt idx="3">
                  <c:v>3540685</c:v>
                </c:pt>
                <c:pt idx="4">
                  <c:v>3566996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1262796</c:v>
                </c:pt>
                <c:pt idx="1">
                  <c:v>1483976</c:v>
                </c:pt>
                <c:pt idx="2">
                  <c:v>1641980</c:v>
                </c:pt>
                <c:pt idx="3">
                  <c:v>1696578</c:v>
                </c:pt>
                <c:pt idx="4">
                  <c:v>1717890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1357846</c:v>
                </c:pt>
                <c:pt idx="1">
                  <c:v>1595673</c:v>
                </c:pt>
                <c:pt idx="2">
                  <c:v>1746788</c:v>
                </c:pt>
                <c:pt idx="3">
                  <c:v>1844107</c:v>
                </c:pt>
                <c:pt idx="4">
                  <c:v>1849106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525376"/>
        <c:axId val="455462272"/>
      </c:lineChart>
      <c:catAx>
        <c:axId val="31152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55462272"/>
        <c:crosses val="autoZero"/>
        <c:auto val="1"/>
        <c:lblAlgn val="ctr"/>
        <c:lblOffset val="100"/>
        <c:noMultiLvlLbl val="0"/>
      </c:catAx>
      <c:valAx>
        <c:axId val="4554622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1525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217566</c:v>
                </c:pt>
                <c:pt idx="1">
                  <c:v>285698</c:v>
                </c:pt>
                <c:pt idx="2">
                  <c:v>1014265</c:v>
                </c:pt>
                <c:pt idx="3">
                  <c:v>24493</c:v>
                </c:pt>
                <c:pt idx="4">
                  <c:v>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79150</c:v>
                </c:pt>
                <c:pt idx="1">
                  <c:v>283081</c:v>
                </c:pt>
                <c:pt idx="2">
                  <c:v>218282</c:v>
                </c:pt>
                <c:pt idx="3">
                  <c:v>61716</c:v>
                </c:pt>
                <c:pt idx="4">
                  <c:v>87774</c:v>
                </c:pt>
                <c:pt idx="5">
                  <c:v>60408</c:v>
                </c:pt>
                <c:pt idx="6">
                  <c:v>642553</c:v>
                </c:pt>
                <c:pt idx="7">
                  <c:v>29505</c:v>
                </c:pt>
                <c:pt idx="8">
                  <c:v>22364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0.14896405456792644</c:v>
                </c:pt>
                <c:pt idx="1">
                  <c:v>0.56708739686871057</c:v>
                </c:pt>
                <c:pt idx="2">
                  <c:v>0.10941655714716425</c:v>
                </c:pt>
                <c:pt idx="3">
                  <c:v>0.17453199141619877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73773</c:v>
                </c:pt>
                <c:pt idx="1">
                  <c:v>294251</c:v>
                </c:pt>
                <c:pt idx="2">
                  <c:v>204876</c:v>
                </c:pt>
                <c:pt idx="3">
                  <c:v>68179</c:v>
                </c:pt>
                <c:pt idx="4">
                  <c:v>94068</c:v>
                </c:pt>
                <c:pt idx="5">
                  <c:v>59355</c:v>
                </c:pt>
                <c:pt idx="6">
                  <c:v>640347</c:v>
                </c:pt>
                <c:pt idx="7">
                  <c:v>31030</c:v>
                </c:pt>
                <c:pt idx="8">
                  <c:v>26688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47023</c:v>
                </c:pt>
                <c:pt idx="1">
                  <c:v>365057</c:v>
                </c:pt>
                <c:pt idx="2">
                  <c:v>190728</c:v>
                </c:pt>
                <c:pt idx="3">
                  <c:v>51712</c:v>
                </c:pt>
                <c:pt idx="4">
                  <c:v>58084</c:v>
                </c:pt>
                <c:pt idx="5">
                  <c:v>42486</c:v>
                </c:pt>
                <c:pt idx="6">
                  <c:v>574524</c:v>
                </c:pt>
                <c:pt idx="7">
                  <c:v>27244</c:v>
                </c:pt>
                <c:pt idx="8">
                  <c:v>15710</c:v>
                </c:pt>
                <c:pt idx="9">
                  <c:v>21380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363733</c:v>
                </c:pt>
                <c:pt idx="1">
                  <c:v>165052</c:v>
                </c:pt>
                <c:pt idx="2">
                  <c:v>198681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2617</c:v>
                </c:pt>
                <c:pt idx="1">
                  <c:v>1022</c:v>
                </c:pt>
                <c:pt idx="2">
                  <c:v>1595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525888"/>
        <c:axId val="511518400"/>
      </c:barChart>
      <c:catAx>
        <c:axId val="31152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1518400"/>
        <c:crosses val="autoZero"/>
        <c:auto val="1"/>
        <c:lblAlgn val="ctr"/>
        <c:lblOffset val="100"/>
        <c:noMultiLvlLbl val="0"/>
      </c:catAx>
      <c:valAx>
        <c:axId val="511518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5258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12057</c:v>
                </c:pt>
                <c:pt idx="1">
                  <c:v>7428</c:v>
                </c:pt>
                <c:pt idx="2">
                  <c:v>4629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17</c:v>
                </c:pt>
                <c:pt idx="1">
                  <c:v>10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516672"/>
        <c:axId val="511520128"/>
      </c:barChart>
      <c:catAx>
        <c:axId val="31151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1520128"/>
        <c:crosses val="autoZero"/>
        <c:auto val="1"/>
        <c:lblAlgn val="ctr"/>
        <c:lblOffset val="100"/>
        <c:noMultiLvlLbl val="0"/>
      </c:catAx>
      <c:valAx>
        <c:axId val="5115201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5166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308.76</c:v>
                </c:pt>
                <c:pt idx="1">
                  <c:v>322.11</c:v>
                </c:pt>
                <c:pt idx="2">
                  <c:v>325.93</c:v>
                </c:pt>
                <c:pt idx="3">
                  <c:v>340.13</c:v>
                </c:pt>
                <c:pt idx="4">
                  <c:v>377.91</c:v>
                </c:pt>
                <c:pt idx="5">
                  <c:v>320.17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887872"/>
        <c:axId val="511521856"/>
      </c:barChart>
      <c:catAx>
        <c:axId val="31188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1521856"/>
        <c:crosses val="autoZero"/>
        <c:auto val="1"/>
        <c:lblAlgn val="ctr"/>
        <c:lblOffset val="100"/>
        <c:noMultiLvlLbl val="0"/>
      </c:catAx>
      <c:valAx>
        <c:axId val="51152185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887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302.5</c:v>
                </c:pt>
                <c:pt idx="1">
                  <c:v>347.62</c:v>
                </c:pt>
                <c:pt idx="2">
                  <c:v>311.14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920128"/>
        <c:axId val="511523584"/>
      </c:barChart>
      <c:catAx>
        <c:axId val="31192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1523584"/>
        <c:crosses val="autoZero"/>
        <c:auto val="1"/>
        <c:lblAlgn val="ctr"/>
        <c:lblOffset val="100"/>
        <c:noMultiLvlLbl val="0"/>
      </c:catAx>
      <c:valAx>
        <c:axId val="51152358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9201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0.17339995038779663</c:v>
                </c:pt>
                <c:pt idx="1">
                  <c:v>4.9200059273741756E-2</c:v>
                </c:pt>
                <c:pt idx="2">
                  <c:v>8.9099970628108024E-2</c:v>
                </c:pt>
                <c:pt idx="3">
                  <c:v>4.779995152924419E-2</c:v>
                </c:pt>
                <c:pt idx="4">
                  <c:v>2.199997513274933E-2</c:v>
                </c:pt>
                <c:pt idx="5">
                  <c:v>0.1105000742960071</c:v>
                </c:pt>
                <c:pt idx="6">
                  <c:v>9.0299917387732007E-2</c:v>
                </c:pt>
                <c:pt idx="7">
                  <c:v>4.8299946331581141E-2</c:v>
                </c:pt>
                <c:pt idx="8">
                  <c:v>7.4000046065562708E-2</c:v>
                </c:pt>
                <c:pt idx="9">
                  <c:v>4.1499976253813908E-2</c:v>
                </c:pt>
                <c:pt idx="10">
                  <c:v>1.3899977802921331E-2</c:v>
                </c:pt>
                <c:pt idx="11">
                  <c:v>0.23999995108081837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030720"/>
        <c:axId val="447817408"/>
      </c:barChart>
      <c:catAx>
        <c:axId val="312030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7817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78174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2030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2502046</c:v>
                </c:pt>
                <c:pt idx="1">
                  <c:v>2638534</c:v>
                </c:pt>
                <c:pt idx="2">
                  <c:v>2618916</c:v>
                </c:pt>
                <c:pt idx="3">
                  <c:v>2614570</c:v>
                </c:pt>
                <c:pt idx="4">
                  <c:v>2606186</c:v>
                </c:pt>
                <c:pt idx="5">
                  <c:v>2575163</c:v>
                </c:pt>
                <c:pt idx="6">
                  <c:v>2471742</c:v>
                </c:pt>
                <c:pt idx="7">
                  <c:v>2483717</c:v>
                </c:pt>
                <c:pt idx="8">
                  <c:v>2479020</c:v>
                </c:pt>
                <c:pt idx="9">
                  <c:v>2468626</c:v>
                </c:pt>
                <c:pt idx="10">
                  <c:v>2470337</c:v>
                </c:pt>
                <c:pt idx="11">
                  <c:v>2464718</c:v>
                </c:pt>
                <c:pt idx="12">
                  <c:v>2472152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677728</c:v>
                </c:pt>
                <c:pt idx="1">
                  <c:v>670035</c:v>
                </c:pt>
                <c:pt idx="2">
                  <c:v>664890</c:v>
                </c:pt>
                <c:pt idx="3">
                  <c:v>659754</c:v>
                </c:pt>
                <c:pt idx="4">
                  <c:v>653666</c:v>
                </c:pt>
                <c:pt idx="5">
                  <c:v>654377</c:v>
                </c:pt>
                <c:pt idx="6">
                  <c:v>651152</c:v>
                </c:pt>
                <c:pt idx="7">
                  <c:v>656063</c:v>
                </c:pt>
                <c:pt idx="8">
                  <c:v>655629</c:v>
                </c:pt>
                <c:pt idx="9">
                  <c:v>660376</c:v>
                </c:pt>
                <c:pt idx="10">
                  <c:v>657679</c:v>
                </c:pt>
                <c:pt idx="11">
                  <c:v>653930</c:v>
                </c:pt>
                <c:pt idx="12">
                  <c:v>659692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1932459</c:v>
                </c:pt>
                <c:pt idx="1">
                  <c:v>2085241</c:v>
                </c:pt>
                <c:pt idx="2">
                  <c:v>2077043</c:v>
                </c:pt>
                <c:pt idx="3">
                  <c:v>2075960</c:v>
                </c:pt>
                <c:pt idx="4">
                  <c:v>2073689</c:v>
                </c:pt>
                <c:pt idx="5">
                  <c:v>2046666</c:v>
                </c:pt>
                <c:pt idx="6">
                  <c:v>1953062</c:v>
                </c:pt>
                <c:pt idx="7">
                  <c:v>1959763</c:v>
                </c:pt>
                <c:pt idx="8">
                  <c:v>1951281</c:v>
                </c:pt>
                <c:pt idx="9">
                  <c:v>1936250</c:v>
                </c:pt>
                <c:pt idx="10">
                  <c:v>1940025</c:v>
                </c:pt>
                <c:pt idx="11">
                  <c:v>1936822</c:v>
                </c:pt>
                <c:pt idx="12">
                  <c:v>1938508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465148</c:v>
                </c:pt>
                <c:pt idx="1">
                  <c:v>464769</c:v>
                </c:pt>
                <c:pt idx="2">
                  <c:v>435907</c:v>
                </c:pt>
                <c:pt idx="3">
                  <c:v>434175</c:v>
                </c:pt>
                <c:pt idx="4">
                  <c:v>434403</c:v>
                </c:pt>
                <c:pt idx="5">
                  <c:v>439591</c:v>
                </c:pt>
                <c:pt idx="6">
                  <c:v>439505</c:v>
                </c:pt>
                <c:pt idx="7">
                  <c:v>446968</c:v>
                </c:pt>
                <c:pt idx="8">
                  <c:v>443418</c:v>
                </c:pt>
                <c:pt idx="9">
                  <c:v>446989</c:v>
                </c:pt>
                <c:pt idx="10">
                  <c:v>449402</c:v>
                </c:pt>
                <c:pt idx="11">
                  <c:v>449067</c:v>
                </c:pt>
                <c:pt idx="12">
                  <c:v>458424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031232"/>
        <c:axId val="447819712"/>
      </c:lineChart>
      <c:catAx>
        <c:axId val="3120312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7819712"/>
        <c:crosses val="autoZero"/>
        <c:auto val="1"/>
        <c:lblAlgn val="ctr"/>
        <c:lblOffset val="100"/>
        <c:noMultiLvlLbl val="0"/>
      </c:catAx>
      <c:valAx>
        <c:axId val="447819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2031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4465238</c:v>
                </c:pt>
                <c:pt idx="1">
                  <c:v>4627647</c:v>
                </c:pt>
                <c:pt idx="2">
                  <c:v>4583880</c:v>
                </c:pt>
                <c:pt idx="3">
                  <c:v>4595106</c:v>
                </c:pt>
                <c:pt idx="4">
                  <c:v>4601709</c:v>
                </c:pt>
                <c:pt idx="5">
                  <c:v>4568448</c:v>
                </c:pt>
                <c:pt idx="6">
                  <c:v>4615838</c:v>
                </c:pt>
                <c:pt idx="7">
                  <c:v>4683757</c:v>
                </c:pt>
                <c:pt idx="8">
                  <c:v>4676743</c:v>
                </c:pt>
                <c:pt idx="9">
                  <c:v>4692829</c:v>
                </c:pt>
                <c:pt idx="10">
                  <c:v>4636867</c:v>
                </c:pt>
                <c:pt idx="11">
                  <c:v>4605047</c:v>
                </c:pt>
                <c:pt idx="12">
                  <c:v>4627031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1528998</c:v>
                </c:pt>
                <c:pt idx="1">
                  <c:v>1510325</c:v>
                </c:pt>
                <c:pt idx="2">
                  <c:v>1518770</c:v>
                </c:pt>
                <c:pt idx="3">
                  <c:v>1529798</c:v>
                </c:pt>
                <c:pt idx="4">
                  <c:v>1535916</c:v>
                </c:pt>
                <c:pt idx="5">
                  <c:v>1548766</c:v>
                </c:pt>
                <c:pt idx="6">
                  <c:v>1574750</c:v>
                </c:pt>
                <c:pt idx="7">
                  <c:v>1604807</c:v>
                </c:pt>
                <c:pt idx="8">
                  <c:v>1607880</c:v>
                </c:pt>
                <c:pt idx="9">
                  <c:v>1634662</c:v>
                </c:pt>
                <c:pt idx="10">
                  <c:v>1593917</c:v>
                </c:pt>
                <c:pt idx="11">
                  <c:v>1583082</c:v>
                </c:pt>
                <c:pt idx="12">
                  <c:v>1584561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2213470</c:v>
                </c:pt>
                <c:pt idx="1">
                  <c:v>2415231</c:v>
                </c:pt>
                <c:pt idx="2">
                  <c:v>2402694</c:v>
                </c:pt>
                <c:pt idx="3">
                  <c:v>2401673</c:v>
                </c:pt>
                <c:pt idx="4">
                  <c:v>2399586</c:v>
                </c:pt>
                <c:pt idx="5">
                  <c:v>2375686</c:v>
                </c:pt>
                <c:pt idx="6">
                  <c:v>2390299</c:v>
                </c:pt>
                <c:pt idx="7">
                  <c:v>2410422</c:v>
                </c:pt>
                <c:pt idx="8">
                  <c:v>2396208</c:v>
                </c:pt>
                <c:pt idx="9">
                  <c:v>2373828</c:v>
                </c:pt>
                <c:pt idx="10">
                  <c:v>2381186</c:v>
                </c:pt>
                <c:pt idx="11">
                  <c:v>2378923</c:v>
                </c:pt>
                <c:pt idx="12">
                  <c:v>2385559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592273</c:v>
                </c:pt>
                <c:pt idx="1">
                  <c:v>592793</c:v>
                </c:pt>
                <c:pt idx="2">
                  <c:v>543435</c:v>
                </c:pt>
                <c:pt idx="3">
                  <c:v>542622</c:v>
                </c:pt>
                <c:pt idx="4">
                  <c:v>545314</c:v>
                </c:pt>
                <c:pt idx="5">
                  <c:v>555501</c:v>
                </c:pt>
                <c:pt idx="6">
                  <c:v>557725</c:v>
                </c:pt>
                <c:pt idx="7">
                  <c:v>571548</c:v>
                </c:pt>
                <c:pt idx="8">
                  <c:v>566802</c:v>
                </c:pt>
                <c:pt idx="9">
                  <c:v>571500</c:v>
                </c:pt>
                <c:pt idx="10">
                  <c:v>568383</c:v>
                </c:pt>
                <c:pt idx="11">
                  <c:v>568096</c:v>
                </c:pt>
                <c:pt idx="12">
                  <c:v>582059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032256"/>
        <c:axId val="447822016"/>
      </c:lineChart>
      <c:catAx>
        <c:axId val="3120322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7822016"/>
        <c:crosses val="autoZero"/>
        <c:auto val="1"/>
        <c:lblAlgn val="ctr"/>
        <c:lblOffset val="100"/>
        <c:noMultiLvlLbl val="0"/>
      </c:catAx>
      <c:valAx>
        <c:axId val="447822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20322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50315268767</c:v>
                </c:pt>
                <c:pt idx="1">
                  <c:v>52059386505</c:v>
                </c:pt>
                <c:pt idx="2">
                  <c:v>51094815424</c:v>
                </c:pt>
                <c:pt idx="3">
                  <c:v>51295942142</c:v>
                </c:pt>
                <c:pt idx="4">
                  <c:v>51230991125</c:v>
                </c:pt>
                <c:pt idx="5">
                  <c:v>51351305382</c:v>
                </c:pt>
                <c:pt idx="6">
                  <c:v>51960558472</c:v>
                </c:pt>
                <c:pt idx="7">
                  <c:v>53068243747</c:v>
                </c:pt>
                <c:pt idx="8">
                  <c:v>53065982335</c:v>
                </c:pt>
                <c:pt idx="9">
                  <c:v>52516769213</c:v>
                </c:pt>
                <c:pt idx="10">
                  <c:v>51922289167</c:v>
                </c:pt>
                <c:pt idx="11">
                  <c:v>51839059878</c:v>
                </c:pt>
                <c:pt idx="12">
                  <c:v>52685096800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27938894256</c:v>
                </c:pt>
                <c:pt idx="1">
                  <c:v>27795199307</c:v>
                </c:pt>
                <c:pt idx="2">
                  <c:v>27853421858</c:v>
                </c:pt>
                <c:pt idx="3">
                  <c:v>27727144502</c:v>
                </c:pt>
                <c:pt idx="4">
                  <c:v>27750313990</c:v>
                </c:pt>
                <c:pt idx="5">
                  <c:v>27973192926</c:v>
                </c:pt>
                <c:pt idx="6">
                  <c:v>28883584515</c:v>
                </c:pt>
                <c:pt idx="7">
                  <c:v>29634958077</c:v>
                </c:pt>
                <c:pt idx="8">
                  <c:v>29690063355</c:v>
                </c:pt>
                <c:pt idx="9">
                  <c:v>29199497365</c:v>
                </c:pt>
                <c:pt idx="10">
                  <c:v>28643503510</c:v>
                </c:pt>
                <c:pt idx="11">
                  <c:v>28369859617</c:v>
                </c:pt>
                <c:pt idx="12">
                  <c:v>28885626586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3249600320</c:v>
                </c:pt>
                <c:pt idx="1">
                  <c:v>3283103803</c:v>
                </c:pt>
                <c:pt idx="2">
                  <c:v>3070681197</c:v>
                </c:pt>
                <c:pt idx="3">
                  <c:v>3198191953</c:v>
                </c:pt>
                <c:pt idx="4">
                  <c:v>3143023303</c:v>
                </c:pt>
                <c:pt idx="5">
                  <c:v>3071208467</c:v>
                </c:pt>
                <c:pt idx="6">
                  <c:v>3023588875</c:v>
                </c:pt>
                <c:pt idx="7">
                  <c:v>3022052866</c:v>
                </c:pt>
                <c:pt idx="8">
                  <c:v>2907033783</c:v>
                </c:pt>
                <c:pt idx="9">
                  <c:v>2872194492</c:v>
                </c:pt>
                <c:pt idx="10">
                  <c:v>2882323559</c:v>
                </c:pt>
                <c:pt idx="11">
                  <c:v>3232759220</c:v>
                </c:pt>
                <c:pt idx="12">
                  <c:v>3499786530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3886604323</c:v>
                </c:pt>
                <c:pt idx="1">
                  <c:v>4227702098</c:v>
                </c:pt>
                <c:pt idx="2">
                  <c:v>3811452616</c:v>
                </c:pt>
                <c:pt idx="3">
                  <c:v>3616648828</c:v>
                </c:pt>
                <c:pt idx="4">
                  <c:v>3599005505</c:v>
                </c:pt>
                <c:pt idx="5">
                  <c:v>3679369248</c:v>
                </c:pt>
                <c:pt idx="6">
                  <c:v>3540518450</c:v>
                </c:pt>
                <c:pt idx="7">
                  <c:v>3760832782</c:v>
                </c:pt>
                <c:pt idx="8">
                  <c:v>3763282888</c:v>
                </c:pt>
                <c:pt idx="9">
                  <c:v>3725108792</c:v>
                </c:pt>
                <c:pt idx="10">
                  <c:v>3731864514</c:v>
                </c:pt>
                <c:pt idx="11">
                  <c:v>3726620823</c:v>
                </c:pt>
                <c:pt idx="12">
                  <c:v>3822625108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419840"/>
        <c:axId val="448045632"/>
      </c:lineChart>
      <c:catAx>
        <c:axId val="3124198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8045632"/>
        <c:crosses val="autoZero"/>
        <c:auto val="1"/>
        <c:lblAlgn val="ctr"/>
        <c:lblOffset val="100"/>
        <c:noMultiLvlLbl val="0"/>
      </c:catAx>
      <c:valAx>
        <c:axId val="448045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24198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11268</c:v>
                </c:pt>
                <c:pt idx="1">
                  <c:v>11250</c:v>
                </c:pt>
                <c:pt idx="2">
                  <c:v>11147</c:v>
                </c:pt>
                <c:pt idx="3">
                  <c:v>11163</c:v>
                </c:pt>
                <c:pt idx="4">
                  <c:v>11133</c:v>
                </c:pt>
                <c:pt idx="5">
                  <c:v>11240</c:v>
                </c:pt>
                <c:pt idx="6">
                  <c:v>11257</c:v>
                </c:pt>
                <c:pt idx="7">
                  <c:v>11330</c:v>
                </c:pt>
                <c:pt idx="8">
                  <c:v>11347</c:v>
                </c:pt>
                <c:pt idx="9">
                  <c:v>11191</c:v>
                </c:pt>
                <c:pt idx="10">
                  <c:v>11198</c:v>
                </c:pt>
                <c:pt idx="11">
                  <c:v>11257</c:v>
                </c:pt>
                <c:pt idx="12">
                  <c:v>11386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18273</c:v>
                </c:pt>
                <c:pt idx="1">
                  <c:v>18403</c:v>
                </c:pt>
                <c:pt idx="2">
                  <c:v>18339</c:v>
                </c:pt>
                <c:pt idx="3">
                  <c:v>18125</c:v>
                </c:pt>
                <c:pt idx="4">
                  <c:v>18068</c:v>
                </c:pt>
                <c:pt idx="5">
                  <c:v>18062</c:v>
                </c:pt>
                <c:pt idx="6">
                  <c:v>18342</c:v>
                </c:pt>
                <c:pt idx="7">
                  <c:v>18466</c:v>
                </c:pt>
                <c:pt idx="8">
                  <c:v>18465</c:v>
                </c:pt>
                <c:pt idx="9">
                  <c:v>17863</c:v>
                </c:pt>
                <c:pt idx="10">
                  <c:v>17971</c:v>
                </c:pt>
                <c:pt idx="11">
                  <c:v>17921</c:v>
                </c:pt>
                <c:pt idx="12">
                  <c:v>18229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1468</c:v>
                </c:pt>
                <c:pt idx="1">
                  <c:v>1359</c:v>
                </c:pt>
                <c:pt idx="2">
                  <c:v>1278</c:v>
                </c:pt>
                <c:pt idx="3">
                  <c:v>1332</c:v>
                </c:pt>
                <c:pt idx="4">
                  <c:v>1310</c:v>
                </c:pt>
                <c:pt idx="5">
                  <c:v>1293</c:v>
                </c:pt>
                <c:pt idx="6">
                  <c:v>1265</c:v>
                </c:pt>
                <c:pt idx="7">
                  <c:v>1254</c:v>
                </c:pt>
                <c:pt idx="8">
                  <c:v>1213</c:v>
                </c:pt>
                <c:pt idx="9">
                  <c:v>1210</c:v>
                </c:pt>
                <c:pt idx="10">
                  <c:v>1210</c:v>
                </c:pt>
                <c:pt idx="11">
                  <c:v>1359</c:v>
                </c:pt>
                <c:pt idx="12">
                  <c:v>1467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6562</c:v>
                </c:pt>
                <c:pt idx="1">
                  <c:v>7132</c:v>
                </c:pt>
                <c:pt idx="2">
                  <c:v>7014</c:v>
                </c:pt>
                <c:pt idx="3">
                  <c:v>6665</c:v>
                </c:pt>
                <c:pt idx="4">
                  <c:v>6600</c:v>
                </c:pt>
                <c:pt idx="5">
                  <c:v>6624</c:v>
                </c:pt>
                <c:pt idx="6">
                  <c:v>6348</c:v>
                </c:pt>
                <c:pt idx="7">
                  <c:v>6580</c:v>
                </c:pt>
                <c:pt idx="8">
                  <c:v>6640</c:v>
                </c:pt>
                <c:pt idx="9">
                  <c:v>6518</c:v>
                </c:pt>
                <c:pt idx="10">
                  <c:v>6566</c:v>
                </c:pt>
                <c:pt idx="11">
                  <c:v>6560</c:v>
                </c:pt>
                <c:pt idx="12">
                  <c:v>6567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279232"/>
        <c:axId val="448047936"/>
      </c:lineChart>
      <c:catAx>
        <c:axId val="3812792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8047936"/>
        <c:crosses val="autoZero"/>
        <c:auto val="1"/>
        <c:lblAlgn val="ctr"/>
        <c:lblOffset val="100"/>
        <c:noMultiLvlLbl val="0"/>
      </c:catAx>
      <c:valAx>
        <c:axId val="448047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279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1.35E-2</c:v>
                </c:pt>
                <c:pt idx="1">
                  <c:v>1.52E-2</c:v>
                </c:pt>
                <c:pt idx="2">
                  <c:v>1.5100000000000001E-2</c:v>
                </c:pt>
                <c:pt idx="3">
                  <c:v>1.4200000000000001E-2</c:v>
                </c:pt>
                <c:pt idx="4">
                  <c:v>1.46E-2</c:v>
                </c:pt>
                <c:pt idx="5">
                  <c:v>3.49E-2</c:v>
                </c:pt>
                <c:pt idx="6">
                  <c:v>1.41E-2</c:v>
                </c:pt>
                <c:pt idx="7">
                  <c:v>1.44E-2</c:v>
                </c:pt>
                <c:pt idx="8">
                  <c:v>1.44E-2</c:v>
                </c:pt>
                <c:pt idx="9">
                  <c:v>1.3599999999999999E-2</c:v>
                </c:pt>
                <c:pt idx="10">
                  <c:v>1.41E-2</c:v>
                </c:pt>
                <c:pt idx="11">
                  <c:v>1.41E-2</c:v>
                </c:pt>
                <c:pt idx="12">
                  <c:v>1.47E-2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3.8999999999999998E-3</c:v>
                </c:pt>
                <c:pt idx="1">
                  <c:v>3.8999999999999998E-3</c:v>
                </c:pt>
                <c:pt idx="2">
                  <c:v>3.8999999999999998E-3</c:v>
                </c:pt>
                <c:pt idx="3">
                  <c:v>4.0000000000000001E-3</c:v>
                </c:pt>
                <c:pt idx="4">
                  <c:v>4.0000000000000001E-3</c:v>
                </c:pt>
                <c:pt idx="5">
                  <c:v>4.1999999999999997E-3</c:v>
                </c:pt>
                <c:pt idx="6">
                  <c:v>3.8999999999999998E-3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4.1000000000000003E-3</c:v>
                </c:pt>
                <c:pt idx="10">
                  <c:v>4.3E-3</c:v>
                </c:pt>
                <c:pt idx="11">
                  <c:v>4.4000000000000003E-3</c:v>
                </c:pt>
                <c:pt idx="12">
                  <c:v>4.4000000000000003E-3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1.0200000000000001E-2</c:v>
                </c:pt>
                <c:pt idx="1">
                  <c:v>1.1900000000000001E-2</c:v>
                </c:pt>
                <c:pt idx="2">
                  <c:v>1.17E-2</c:v>
                </c:pt>
                <c:pt idx="3">
                  <c:v>1.0800000000000001E-2</c:v>
                </c:pt>
                <c:pt idx="4">
                  <c:v>1.0999999999999999E-2</c:v>
                </c:pt>
                <c:pt idx="5">
                  <c:v>3.2099999999999997E-2</c:v>
                </c:pt>
                <c:pt idx="6">
                  <c:v>1.0699999999999999E-2</c:v>
                </c:pt>
                <c:pt idx="7">
                  <c:v>1.09E-2</c:v>
                </c:pt>
                <c:pt idx="8">
                  <c:v>1.0800000000000001E-2</c:v>
                </c:pt>
                <c:pt idx="9">
                  <c:v>9.7000000000000003E-3</c:v>
                </c:pt>
                <c:pt idx="10">
                  <c:v>1.03E-2</c:v>
                </c:pt>
                <c:pt idx="11">
                  <c:v>1.0500000000000001E-2</c:v>
                </c:pt>
                <c:pt idx="12">
                  <c:v>1.09E-2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1.4E-3</c:v>
                </c:pt>
                <c:pt idx="1">
                  <c:v>1.4E-3</c:v>
                </c:pt>
                <c:pt idx="2">
                  <c:v>1.4E-3</c:v>
                </c:pt>
                <c:pt idx="3">
                  <c:v>1.2999999999999999E-3</c:v>
                </c:pt>
                <c:pt idx="4">
                  <c:v>1.5E-3</c:v>
                </c:pt>
                <c:pt idx="5">
                  <c:v>1.6000000000000001E-3</c:v>
                </c:pt>
                <c:pt idx="6">
                  <c:v>1.5E-3</c:v>
                </c:pt>
                <c:pt idx="7">
                  <c:v>1.6000000000000001E-3</c:v>
                </c:pt>
                <c:pt idx="8">
                  <c:v>1.6999999999999999E-3</c:v>
                </c:pt>
                <c:pt idx="9">
                  <c:v>1.8E-3</c:v>
                </c:pt>
                <c:pt idx="10">
                  <c:v>1.8E-3</c:v>
                </c:pt>
                <c:pt idx="11">
                  <c:v>1.8E-3</c:v>
                </c:pt>
                <c:pt idx="12">
                  <c:v>1.9E-3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93696"/>
        <c:axId val="448050240"/>
      </c:lineChart>
      <c:catAx>
        <c:axId val="3840936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8050240"/>
        <c:crosses val="autoZero"/>
        <c:auto val="1"/>
        <c:lblAlgn val="ctr"/>
        <c:lblOffset val="100"/>
        <c:noMultiLvlLbl val="0"/>
      </c:catAx>
      <c:valAx>
        <c:axId val="448050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093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12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12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81</v>
      </c>
      <c r="F16" s="115" t="s">
        <v>241</v>
      </c>
      <c r="G16" s="118">
        <v>315277</v>
      </c>
      <c r="H16" s="121">
        <f t="shared" ref="H16:H22" si="0">IF(SUM($B$70:$B$75)&gt;0,G16/SUM($B$70:$B$75,0))</f>
        <v>0.12391814281379558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420577</v>
      </c>
      <c r="H17" s="114">
        <f t="shared" si="0"/>
        <v>0.16530581282553977</v>
      </c>
    </row>
    <row r="18" spans="1:8" ht="15.75" x14ac:dyDescent="0.25">
      <c r="A18" s="68"/>
      <c r="B18" s="69">
        <f>C18+D18</f>
        <v>6769</v>
      </c>
      <c r="C18" s="69">
        <v>149</v>
      </c>
      <c r="D18" s="69">
        <v>6620</v>
      </c>
      <c r="F18" s="26" t="s">
        <v>244</v>
      </c>
      <c r="G18" s="119">
        <v>296146</v>
      </c>
      <c r="H18" s="114">
        <f t="shared" si="0"/>
        <v>0.11639879319371316</v>
      </c>
    </row>
    <row r="19" spans="1:8" x14ac:dyDescent="0.2">
      <c r="A19" s="70"/>
      <c r="F19" s="26" t="s">
        <v>245</v>
      </c>
      <c r="G19" s="119">
        <v>366685</v>
      </c>
      <c r="H19" s="114">
        <f t="shared" si="0"/>
        <v>0.1441238155579907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105350</v>
      </c>
      <c r="H20" s="114">
        <f t="shared" si="0"/>
        <v>4.1407322276707036E-2</v>
      </c>
    </row>
    <row r="21" spans="1:8" ht="15.75" x14ac:dyDescent="0.25">
      <c r="A21" s="14" t="s">
        <v>485</v>
      </c>
      <c r="B21" s="10"/>
      <c r="C21" s="10"/>
      <c r="D21" s="11">
        <v>3566996</v>
      </c>
      <c r="F21" s="26" t="s">
        <v>247</v>
      </c>
      <c r="G21" s="119">
        <v>499804</v>
      </c>
      <c r="H21" s="114">
        <f t="shared" si="0"/>
        <v>0.19644561274976063</v>
      </c>
    </row>
    <row r="22" spans="1:8" ht="15.75" x14ac:dyDescent="0.25">
      <c r="A22" s="14" t="s">
        <v>486</v>
      </c>
      <c r="B22" s="10"/>
      <c r="C22" s="10"/>
      <c r="D22" s="12">
        <v>3.7090000000000001E-3</v>
      </c>
      <c r="F22" s="26" t="s">
        <v>248</v>
      </c>
      <c r="G22" s="119">
        <v>855674</v>
      </c>
      <c r="H22" s="114">
        <f t="shared" si="0"/>
        <v>0.3363186433962887</v>
      </c>
    </row>
    <row r="23" spans="1:8" ht="15.75" x14ac:dyDescent="0.25">
      <c r="A23" s="9" t="s">
        <v>4</v>
      </c>
      <c r="B23" s="10"/>
      <c r="C23" s="10"/>
      <c r="D23" s="11">
        <v>945291</v>
      </c>
      <c r="F23" s="27" t="s">
        <v>249</v>
      </c>
      <c r="G23" s="117"/>
      <c r="H23" s="125">
        <v>8.3699999999999992</v>
      </c>
    </row>
    <row r="24" spans="1:8" ht="15.75" x14ac:dyDescent="0.25">
      <c r="A24" s="14" t="s">
        <v>5</v>
      </c>
      <c r="B24" s="10"/>
      <c r="C24" s="10"/>
      <c r="D24" s="11">
        <v>944829</v>
      </c>
      <c r="F24" s="27" t="s">
        <v>250</v>
      </c>
      <c r="G24" s="117"/>
      <c r="H24" s="125">
        <v>8.23</v>
      </c>
    </row>
    <row r="25" spans="1:8" ht="15.75" x14ac:dyDescent="0.25">
      <c r="A25" s="9" t="s">
        <v>6</v>
      </c>
      <c r="B25" s="10"/>
      <c r="C25" s="10"/>
      <c r="D25" s="11">
        <v>1665006</v>
      </c>
      <c r="F25" s="27" t="s">
        <v>251</v>
      </c>
      <c r="G25" s="117"/>
      <c r="H25" s="125">
        <v>8.5299999999999994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9782.19</v>
      </c>
      <c r="F28" s="26" t="s">
        <v>252</v>
      </c>
      <c r="G28" s="119">
        <v>2485678</v>
      </c>
      <c r="H28" s="114">
        <f t="shared" ref="H28:H34" si="1">IF($B$58&gt;0,G28/$B$58,0)</f>
        <v>0.69685472033049656</v>
      </c>
    </row>
    <row r="29" spans="1:8" ht="15.75" x14ac:dyDescent="0.25">
      <c r="A29" s="9" t="s">
        <v>10</v>
      </c>
      <c r="B29" s="16"/>
      <c r="C29" s="127">
        <v>7162.83</v>
      </c>
      <c r="F29" s="115" t="s">
        <v>254</v>
      </c>
      <c r="G29" s="118">
        <v>1081318</v>
      </c>
      <c r="H29" s="121">
        <f t="shared" si="1"/>
        <v>0.30314527966950339</v>
      </c>
    </row>
    <row r="30" spans="1:8" ht="15.75" x14ac:dyDescent="0.25">
      <c r="A30" s="9" t="s">
        <v>69</v>
      </c>
      <c r="B30" s="16"/>
      <c r="C30" s="127">
        <v>2157.33</v>
      </c>
      <c r="F30" s="26" t="s">
        <v>255</v>
      </c>
      <c r="G30" s="119">
        <v>327657</v>
      </c>
      <c r="H30" s="114">
        <f t="shared" si="1"/>
        <v>9.1857966759704798E-2</v>
      </c>
    </row>
    <row r="31" spans="1:8" ht="15.75" x14ac:dyDescent="0.25">
      <c r="A31" s="9" t="s">
        <v>70</v>
      </c>
      <c r="B31" s="16"/>
      <c r="C31" s="127">
        <v>2795.47</v>
      </c>
      <c r="F31" s="26" t="s">
        <v>256</v>
      </c>
      <c r="G31" s="119">
        <v>361178</v>
      </c>
      <c r="H31" s="114">
        <f t="shared" si="1"/>
        <v>0.10125551023886767</v>
      </c>
    </row>
    <row r="32" spans="1:8" ht="15.75" x14ac:dyDescent="0.25">
      <c r="A32" s="9" t="s">
        <v>11</v>
      </c>
      <c r="B32" s="16"/>
      <c r="C32" s="127">
        <v>3272.78</v>
      </c>
      <c r="F32" s="26" t="s">
        <v>257</v>
      </c>
      <c r="G32" s="119">
        <v>67568</v>
      </c>
      <c r="H32" s="114">
        <f t="shared" si="1"/>
        <v>1.8942549977628235E-2</v>
      </c>
    </row>
    <row r="33" spans="1:8" ht="15.75" x14ac:dyDescent="0.25">
      <c r="A33" s="9" t="s">
        <v>72</v>
      </c>
      <c r="B33" s="16"/>
      <c r="C33" s="127">
        <v>6614.63</v>
      </c>
      <c r="F33" s="26" t="s">
        <v>258</v>
      </c>
      <c r="G33" s="119">
        <v>142031</v>
      </c>
      <c r="H33" s="114">
        <f t="shared" si="1"/>
        <v>3.9818099039079381E-2</v>
      </c>
    </row>
    <row r="34" spans="1:8" ht="15.75" x14ac:dyDescent="0.25">
      <c r="A34" s="9" t="s">
        <v>239</v>
      </c>
      <c r="B34" s="16"/>
      <c r="C34" s="127">
        <v>5118.84</v>
      </c>
      <c r="F34" s="26" t="s">
        <v>259</v>
      </c>
      <c r="G34" s="119">
        <v>182884</v>
      </c>
      <c r="H34" s="114">
        <f t="shared" si="1"/>
        <v>5.1271153654223328E-2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91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2.6404E-2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2.5184000000000002E-2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5.5230000000000001E-2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7.2602E-2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0.230022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0.45311699999999999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0.13744100000000004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11.318890982308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2620642</v>
      </c>
      <c r="C54" s="22">
        <f>+B54-D54</f>
        <v>1262796</v>
      </c>
      <c r="D54" s="22">
        <f>ROUND(B54/(E54+1),0)</f>
        <v>1357846</v>
      </c>
      <c r="E54" s="122">
        <v>0.93</v>
      </c>
      <c r="F54" s="20"/>
      <c r="I54" s="1"/>
    </row>
    <row r="55" spans="1:9" x14ac:dyDescent="0.2">
      <c r="A55" s="18">
        <v>2000</v>
      </c>
      <c r="B55" s="19">
        <v>3079649</v>
      </c>
      <c r="C55" s="19">
        <f>+B55-D55</f>
        <v>1483976</v>
      </c>
      <c r="D55" s="19">
        <f>ROUND(B55/(E55+1),0)</f>
        <v>1595673</v>
      </c>
      <c r="E55" s="123">
        <v>0.93</v>
      </c>
      <c r="F55" s="24">
        <v>1.6271000000000001E-2</v>
      </c>
      <c r="I55" s="1"/>
    </row>
    <row r="56" spans="1:9" x14ac:dyDescent="0.2">
      <c r="A56" s="21">
        <v>2010</v>
      </c>
      <c r="B56" s="22">
        <v>3388768</v>
      </c>
      <c r="C56" s="22">
        <f>+B56-D56</f>
        <v>1641980</v>
      </c>
      <c r="D56" s="22">
        <f>ROUND(B56/(E56+1),0)</f>
        <v>1746788</v>
      </c>
      <c r="E56" s="122">
        <v>0.94</v>
      </c>
      <c r="F56" s="23">
        <v>9.6109999999999998E-3</v>
      </c>
      <c r="I56" s="1"/>
    </row>
    <row r="57" spans="1:9" x14ac:dyDescent="0.2">
      <c r="A57" s="18">
        <v>2020</v>
      </c>
      <c r="B57" s="19">
        <v>3540685</v>
      </c>
      <c r="C57" s="19">
        <f>+B57-D57</f>
        <v>1696578</v>
      </c>
      <c r="D57" s="19">
        <f>ROUND(B57/(E57+1),0)</f>
        <v>1844107</v>
      </c>
      <c r="E57" s="123">
        <v>0.92</v>
      </c>
      <c r="F57" s="24">
        <v>4.3949999999999996E-3</v>
      </c>
      <c r="I57" s="1"/>
    </row>
    <row r="58" spans="1:9" ht="15.75" x14ac:dyDescent="0.25">
      <c r="A58" s="90">
        <v>2022</v>
      </c>
      <c r="B58" s="91">
        <f>C58+D58</f>
        <v>3566996</v>
      </c>
      <c r="C58" s="91">
        <v>1717890</v>
      </c>
      <c r="D58" s="91">
        <v>1849106</v>
      </c>
      <c r="E58" s="124">
        <v>0.92903814059334622</v>
      </c>
      <c r="F58" s="92">
        <v>3.7090000000000001E-3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8.6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59.42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18.309999999999999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76.290000000000006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398996</v>
      </c>
      <c r="C68" s="34">
        <v>198277</v>
      </c>
      <c r="D68" s="35">
        <v>200719</v>
      </c>
      <c r="I68" s="1"/>
    </row>
    <row r="69" spans="1:9" ht="15.75" x14ac:dyDescent="0.25">
      <c r="A69" s="18" t="s">
        <v>23</v>
      </c>
      <c r="B69" s="11">
        <f t="shared" si="2"/>
        <v>623764</v>
      </c>
      <c r="C69" s="34">
        <v>329457</v>
      </c>
      <c r="D69" s="35">
        <v>294307</v>
      </c>
      <c r="I69" s="1"/>
    </row>
    <row r="70" spans="1:9" ht="15.75" x14ac:dyDescent="0.25">
      <c r="A70" s="18" t="s">
        <v>24</v>
      </c>
      <c r="B70" s="11">
        <f t="shared" si="2"/>
        <v>205521</v>
      </c>
      <c r="C70" s="34">
        <v>105302</v>
      </c>
      <c r="D70" s="35">
        <v>100219</v>
      </c>
      <c r="I70" s="1"/>
    </row>
    <row r="71" spans="1:9" ht="15.75" x14ac:dyDescent="0.25">
      <c r="A71" s="18" t="s">
        <v>25</v>
      </c>
      <c r="B71" s="11">
        <f t="shared" si="2"/>
        <v>421917</v>
      </c>
      <c r="C71" s="34">
        <v>204550</v>
      </c>
      <c r="D71" s="35">
        <v>217367</v>
      </c>
      <c r="I71" s="1"/>
    </row>
    <row r="72" spans="1:9" ht="15.75" x14ac:dyDescent="0.25">
      <c r="A72" s="36" t="s">
        <v>81</v>
      </c>
      <c r="B72" s="11">
        <f t="shared" si="2"/>
        <v>566838</v>
      </c>
      <c r="C72" s="34">
        <v>267985</v>
      </c>
      <c r="D72" s="35">
        <v>298853</v>
      </c>
      <c r="I72" s="1"/>
    </row>
    <row r="73" spans="1:9" ht="15.75" x14ac:dyDescent="0.25">
      <c r="A73" s="36" t="s">
        <v>82</v>
      </c>
      <c r="B73" s="11">
        <f>C73+D73</f>
        <v>458114</v>
      </c>
      <c r="C73" s="34">
        <v>218719</v>
      </c>
      <c r="D73" s="35">
        <v>239395</v>
      </c>
      <c r="I73" s="1"/>
    </row>
    <row r="74" spans="1:9" ht="15.75" x14ac:dyDescent="0.25">
      <c r="A74" s="36" t="s">
        <v>83</v>
      </c>
      <c r="B74" s="11">
        <f>C74+D74</f>
        <v>445589</v>
      </c>
      <c r="C74" s="34">
        <v>196583</v>
      </c>
      <c r="D74" s="35">
        <v>249006</v>
      </c>
      <c r="I74" s="1"/>
    </row>
    <row r="75" spans="1:9" ht="15.75" x14ac:dyDescent="0.25">
      <c r="A75" s="18" t="s">
        <v>26</v>
      </c>
      <c r="B75" s="11">
        <f t="shared" si="2"/>
        <v>446257</v>
      </c>
      <c r="C75" s="34">
        <v>197017</v>
      </c>
      <c r="D75" s="35">
        <v>249240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945291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3.77</v>
      </c>
      <c r="F95" s="130" t="s">
        <v>261</v>
      </c>
      <c r="G95" s="129"/>
      <c r="H95" s="11">
        <v>757742</v>
      </c>
      <c r="I95" s="12">
        <f>IF(AND($C$94&gt;0,$C$94&lt;&gt;"N/D")=TRUE,H95/$C$94,0)</f>
        <v>0.80159654540242109</v>
      </c>
    </row>
    <row r="96" spans="1:9" ht="15.75" x14ac:dyDescent="0.25">
      <c r="F96" s="130" t="s">
        <v>262</v>
      </c>
      <c r="G96" s="129"/>
      <c r="H96" s="11">
        <v>429303</v>
      </c>
      <c r="I96" s="12">
        <f t="shared" ref="I96:I109" si="3">IF(AND($C$94&gt;0,$C$94&lt;&gt;"N/D")=TRUE,H96/$C$94,0)</f>
        <v>0.45414903981948418</v>
      </c>
    </row>
    <row r="97" spans="1:9" ht="15.75" x14ac:dyDescent="0.25">
      <c r="F97" s="128" t="s">
        <v>265</v>
      </c>
      <c r="G97" s="129"/>
      <c r="H97" s="11">
        <v>195382</v>
      </c>
      <c r="I97" s="12">
        <f t="shared" si="3"/>
        <v>0.20668979182071975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233746</v>
      </c>
      <c r="I98" s="12">
        <f t="shared" si="3"/>
        <v>0.24727411982130371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102558</v>
      </c>
      <c r="I99" s="12">
        <f t="shared" si="3"/>
        <v>0.10849357499436682</v>
      </c>
    </row>
    <row r="100" spans="1:9" ht="15.75" x14ac:dyDescent="0.25">
      <c r="A100" s="43" t="s">
        <v>31</v>
      </c>
      <c r="B100" s="11">
        <v>666241</v>
      </c>
      <c r="C100" s="12">
        <f>IF(AND($C$94&gt;0,$C$94&lt;&gt;"N/D")=TRUE,B100/$C$94,0)</f>
        <v>0.70479989759767103</v>
      </c>
      <c r="F100" s="128" t="s">
        <v>268</v>
      </c>
      <c r="G100" s="129"/>
      <c r="H100" s="11">
        <v>86868</v>
      </c>
      <c r="I100" s="12">
        <f t="shared" si="3"/>
        <v>9.1895511540890581E-2</v>
      </c>
    </row>
    <row r="101" spans="1:9" ht="15.75" x14ac:dyDescent="0.25">
      <c r="A101" s="43" t="s">
        <v>32</v>
      </c>
      <c r="B101" s="11">
        <v>86274</v>
      </c>
      <c r="C101" s="12">
        <f>IF(AND($C$94&gt;0,$C$94&lt;&gt;"N/D")=TRUE,B101/$C$94,0)</f>
        <v>9.1267133612823986E-2</v>
      </c>
      <c r="F101" s="128" t="s">
        <v>269</v>
      </c>
      <c r="G101" s="129"/>
      <c r="H101" s="11">
        <v>469839</v>
      </c>
      <c r="I101" s="12">
        <f t="shared" si="3"/>
        <v>0.49703107297118032</v>
      </c>
    </row>
    <row r="102" spans="1:9" ht="15.75" x14ac:dyDescent="0.25">
      <c r="A102" s="43" t="s">
        <v>33</v>
      </c>
      <c r="B102" s="11">
        <v>98746</v>
      </c>
      <c r="C102" s="12">
        <f>IF(AND($C$94&gt;0,$C$94&lt;&gt;"N/D")=TRUE,B102/$C$94,0)</f>
        <v>0.10446095435162293</v>
      </c>
      <c r="F102" s="128" t="s">
        <v>270</v>
      </c>
      <c r="G102" s="129"/>
      <c r="H102" s="11">
        <v>759766</v>
      </c>
      <c r="I102" s="12">
        <f t="shared" si="3"/>
        <v>0.80373768500916654</v>
      </c>
    </row>
    <row r="103" spans="1:9" ht="15.75" x14ac:dyDescent="0.25">
      <c r="A103" s="43" t="s">
        <v>34</v>
      </c>
      <c r="B103" s="11">
        <v>94030</v>
      </c>
      <c r="C103" s="12">
        <f>IF(AND($C$94&gt;0,$C$94&lt;&gt;"N/D")=TRUE,B103/$C$94,0)</f>
        <v>9.9472014437882089E-2</v>
      </c>
      <c r="F103" s="128" t="s">
        <v>271</v>
      </c>
      <c r="G103" s="129"/>
      <c r="H103" s="11">
        <v>190597</v>
      </c>
      <c r="I103" s="12">
        <f t="shared" si="3"/>
        <v>0.20162785851129442</v>
      </c>
    </row>
    <row r="104" spans="1:9" ht="15.75" x14ac:dyDescent="0.25">
      <c r="F104" s="128" t="s">
        <v>272</v>
      </c>
      <c r="G104" s="129"/>
      <c r="H104" s="11">
        <v>251622</v>
      </c>
      <c r="I104" s="12">
        <f t="shared" si="3"/>
        <v>0.26618469868008898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715329</v>
      </c>
      <c r="I105" s="12">
        <f t="shared" si="3"/>
        <v>0.75672888031304641</v>
      </c>
    </row>
    <row r="106" spans="1:9" ht="15.75" x14ac:dyDescent="0.25">
      <c r="A106" s="40" t="s">
        <v>37</v>
      </c>
      <c r="B106" s="10"/>
      <c r="C106" s="16"/>
      <c r="D106" s="11">
        <v>944829</v>
      </c>
      <c r="F106" s="128" t="s">
        <v>264</v>
      </c>
      <c r="G106" s="129"/>
      <c r="H106" s="11">
        <v>297058</v>
      </c>
      <c r="I106" s="12">
        <f t="shared" si="3"/>
        <v>0.31425032080068466</v>
      </c>
    </row>
    <row r="107" spans="1:9" ht="15.75" x14ac:dyDescent="0.25">
      <c r="A107" s="44" t="s">
        <v>38</v>
      </c>
      <c r="B107" s="28"/>
      <c r="C107" s="45"/>
      <c r="D107" s="126">
        <v>49060.51</v>
      </c>
      <c r="F107" s="128" t="s">
        <v>274</v>
      </c>
      <c r="G107" s="129"/>
      <c r="H107" s="11">
        <v>342771</v>
      </c>
      <c r="I107" s="12">
        <f t="shared" si="3"/>
        <v>0.36260897437931811</v>
      </c>
    </row>
    <row r="108" spans="1:9" ht="15.75" x14ac:dyDescent="0.25">
      <c r="A108" s="26" t="s">
        <v>218</v>
      </c>
      <c r="B108" s="10"/>
      <c r="C108" s="16"/>
      <c r="D108" s="127">
        <v>13013.4</v>
      </c>
      <c r="F108" s="128" t="s">
        <v>275</v>
      </c>
      <c r="G108" s="129"/>
      <c r="H108" s="11">
        <v>56715</v>
      </c>
      <c r="I108" s="12">
        <f t="shared" si="3"/>
        <v>5.9997397626762553E-2</v>
      </c>
    </row>
    <row r="109" spans="1:9" ht="15.75" x14ac:dyDescent="0.25">
      <c r="F109" s="128" t="s">
        <v>276</v>
      </c>
      <c r="G109" s="129"/>
      <c r="H109" s="11">
        <v>28440</v>
      </c>
      <c r="I109" s="12">
        <f t="shared" si="3"/>
        <v>3.0085973525612746E-2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167115</v>
      </c>
      <c r="C112" s="12">
        <f>IF(AND($D$106&gt;0,$D$106&lt;&gt;"N/D")=TRUE,B112/$D$106,0)</f>
        <v>0.17687327548159509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415322</v>
      </c>
      <c r="C113" s="12">
        <f t="shared" ref="C113:C118" si="4">IF(AND($D$106&gt;0,$D$106&lt;&gt;"N/D")=TRUE,B113/$D$106,0)</f>
        <v>0.43957372180574472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179336</v>
      </c>
      <c r="C114" s="12">
        <f t="shared" si="4"/>
        <v>0.18980789116337454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73227</v>
      </c>
      <c r="C115" s="12">
        <f t="shared" si="4"/>
        <v>7.7502913225567807E-2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67013</v>
      </c>
      <c r="C116" s="12">
        <f t="shared" si="4"/>
        <v>7.0926061752973293E-2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7413</v>
      </c>
      <c r="C117" s="12">
        <f t="shared" si="4"/>
        <v>7.8458641722470423E-3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35403</v>
      </c>
      <c r="C118" s="12">
        <f t="shared" si="4"/>
        <v>3.7470272398497505E-2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1665006</v>
      </c>
      <c r="C135" s="133">
        <f>C136+C137</f>
        <v>1</v>
      </c>
      <c r="G135" s="49" t="s">
        <v>277</v>
      </c>
      <c r="H135" s="131">
        <f>SUM(H136:H138)</f>
        <v>1087153</v>
      </c>
      <c r="I135" s="132">
        <f>SUM(I136:I138)</f>
        <v>1</v>
      </c>
    </row>
    <row r="136" spans="1:9" ht="15.75" x14ac:dyDescent="0.25">
      <c r="A136" s="50" t="s">
        <v>75</v>
      </c>
      <c r="B136" s="11">
        <v>1635173</v>
      </c>
      <c r="C136" s="24">
        <f>IF(AND($B$135&gt;0,$B$135&lt;&gt;"N/D")=TRUE,B136/$B$135,0)</f>
        <v>0.98208234685040174</v>
      </c>
      <c r="G136" s="50" t="s">
        <v>101</v>
      </c>
      <c r="H136" s="11">
        <v>506228</v>
      </c>
      <c r="I136" s="24">
        <f>IF(H135&gt;0,H136/$H$135,0)</f>
        <v>0.46564558990316912</v>
      </c>
    </row>
    <row r="137" spans="1:9" ht="15.75" x14ac:dyDescent="0.25">
      <c r="A137" s="50" t="s">
        <v>76</v>
      </c>
      <c r="B137" s="11">
        <v>29833</v>
      </c>
      <c r="C137" s="24">
        <f>IF(AND($B$135&gt;0,$B$135&lt;&gt;"N/D")=TRUE,B137/$B$135,0)</f>
        <v>1.791765314959826E-2</v>
      </c>
      <c r="G137" s="50" t="s">
        <v>278</v>
      </c>
      <c r="H137" s="11">
        <v>306376</v>
      </c>
      <c r="I137" s="24">
        <f>IF(H136&gt;0,H137/$H$135,0)</f>
        <v>0.28181497912437348</v>
      </c>
    </row>
    <row r="138" spans="1:9" ht="15.75" x14ac:dyDescent="0.25">
      <c r="G138" s="50" t="s">
        <v>279</v>
      </c>
      <c r="H138" s="11">
        <v>274549</v>
      </c>
      <c r="I138" s="24">
        <f>IF(H137&gt;0,H138/$H$135,0)</f>
        <v>0.2525394309724574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243582</v>
      </c>
      <c r="C141" s="24">
        <f t="shared" ref="C141:C146" si="6">IF(AND($B$136&gt;0,$B$136&lt;&gt;"N/D")=TRUE,B141/$B$136,0)</f>
        <v>0.14896405456792644</v>
      </c>
      <c r="G141" s="26" t="s">
        <v>281</v>
      </c>
      <c r="H141" s="119">
        <v>906580</v>
      </c>
      <c r="I141" s="114">
        <f t="shared" ref="I141:I148" si="7">IF($B$58&gt;0,H141/$B$58,0)</f>
        <v>0.25415784037885097</v>
      </c>
    </row>
    <row r="142" spans="1:9" ht="15.75" x14ac:dyDescent="0.25">
      <c r="A142" s="43" t="s">
        <v>51</v>
      </c>
      <c r="B142" s="11">
        <v>927286</v>
      </c>
      <c r="C142" s="24">
        <f t="shared" si="6"/>
        <v>0.56708739686871057</v>
      </c>
      <c r="G142" s="116" t="s">
        <v>282</v>
      </c>
      <c r="H142" s="118">
        <f>SUM(H143:H148)</f>
        <v>2660416</v>
      </c>
      <c r="I142" s="121">
        <f t="shared" si="7"/>
        <v>0.74584215962114897</v>
      </c>
    </row>
    <row r="143" spans="1:9" ht="15.75" x14ac:dyDescent="0.25">
      <c r="A143" s="43" t="s">
        <v>52</v>
      </c>
      <c r="B143" s="11">
        <v>178915</v>
      </c>
      <c r="C143" s="24">
        <f t="shared" si="6"/>
        <v>0.10941655714716425</v>
      </c>
      <c r="G143" s="26" t="s">
        <v>288</v>
      </c>
      <c r="H143" s="119">
        <v>23016</v>
      </c>
      <c r="I143" s="114">
        <f t="shared" si="7"/>
        <v>6.4524883122941542E-3</v>
      </c>
    </row>
    <row r="144" spans="1:9" ht="15.75" x14ac:dyDescent="0.25">
      <c r="A144" s="43" t="s">
        <v>53</v>
      </c>
      <c r="B144" s="11">
        <v>285390</v>
      </c>
      <c r="C144" s="24">
        <f t="shared" si="6"/>
        <v>0.17453199141619877</v>
      </c>
      <c r="G144" s="26" t="s">
        <v>283</v>
      </c>
      <c r="H144" s="119">
        <v>502615</v>
      </c>
      <c r="I144" s="114">
        <f t="shared" si="7"/>
        <v>0.14090708259835447</v>
      </c>
    </row>
    <row r="145" spans="1:9" ht="15.75" x14ac:dyDescent="0.25">
      <c r="A145" s="25" t="s">
        <v>14</v>
      </c>
      <c r="B145" s="31">
        <v>945987</v>
      </c>
      <c r="C145" s="32">
        <f t="shared" si="6"/>
        <v>0.57852410723513659</v>
      </c>
      <c r="D145" s="52"/>
      <c r="G145" s="26" t="s">
        <v>284</v>
      </c>
      <c r="H145" s="119">
        <v>306047</v>
      </c>
      <c r="I145" s="114">
        <f t="shared" si="7"/>
        <v>8.5799647658702169E-2</v>
      </c>
    </row>
    <row r="146" spans="1:9" ht="15.75" x14ac:dyDescent="0.25">
      <c r="A146" s="25" t="s">
        <v>15</v>
      </c>
      <c r="B146" s="31">
        <v>689186</v>
      </c>
      <c r="C146" s="32">
        <f t="shared" si="6"/>
        <v>0.42147589276486341</v>
      </c>
      <c r="G146" s="26" t="s">
        <v>285</v>
      </c>
      <c r="H146" s="119">
        <v>37818</v>
      </c>
      <c r="I146" s="114">
        <f t="shared" si="7"/>
        <v>1.0602198600727334E-2</v>
      </c>
    </row>
    <row r="147" spans="1:9" x14ac:dyDescent="0.2">
      <c r="G147" s="26" t="s">
        <v>286</v>
      </c>
      <c r="H147" s="119">
        <v>1754466</v>
      </c>
      <c r="I147" s="114">
        <f t="shared" si="7"/>
        <v>0.4918609384479265</v>
      </c>
    </row>
    <row r="148" spans="1:9" x14ac:dyDescent="0.2">
      <c r="G148" s="26" t="s">
        <v>287</v>
      </c>
      <c r="H148" s="119">
        <v>36454</v>
      </c>
      <c r="I148" s="114">
        <f t="shared" si="7"/>
        <v>1.0219804003144383E-2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8507.09</v>
      </c>
      <c r="E162" s="24">
        <f>IF(AND($D$107&gt;0,$D$107&lt;&gt;"N/D")=TRUE,D162/$D$107,0)</f>
        <v>0.17339995038779663</v>
      </c>
    </row>
    <row r="163" spans="1:9" ht="15.75" x14ac:dyDescent="0.2">
      <c r="A163" s="56" t="s">
        <v>55</v>
      </c>
      <c r="B163" s="28"/>
      <c r="C163" s="45"/>
      <c r="D163" s="57">
        <v>2413.7800000000002</v>
      </c>
      <c r="E163" s="23">
        <f t="shared" ref="E163:E173" si="8">IF(AND($D$107&gt;0,$D$107&lt;&gt;"N/D")=TRUE,D163/$D$107,0)</f>
        <v>4.9200059273741756E-2</v>
      </c>
    </row>
    <row r="164" spans="1:9" ht="15.75" x14ac:dyDescent="0.2">
      <c r="A164" s="51" t="s">
        <v>56</v>
      </c>
      <c r="B164" s="10"/>
      <c r="C164" s="16"/>
      <c r="D164" s="55">
        <v>4371.29</v>
      </c>
      <c r="E164" s="24">
        <f t="shared" si="8"/>
        <v>8.9099970628108024E-2</v>
      </c>
    </row>
    <row r="165" spans="1:9" ht="15.75" x14ac:dyDescent="0.2">
      <c r="A165" s="56" t="s">
        <v>57</v>
      </c>
      <c r="B165" s="28"/>
      <c r="C165" s="45"/>
      <c r="D165" s="57">
        <v>2345.09</v>
      </c>
      <c r="E165" s="23">
        <f t="shared" si="8"/>
        <v>4.779995152924419E-2</v>
      </c>
    </row>
    <row r="166" spans="1:9" ht="15.75" x14ac:dyDescent="0.2">
      <c r="A166" s="51" t="s">
        <v>58</v>
      </c>
      <c r="B166" s="10"/>
      <c r="C166" s="16"/>
      <c r="D166" s="55">
        <v>1079.33</v>
      </c>
      <c r="E166" s="24">
        <f t="shared" si="8"/>
        <v>2.199997513274933E-2</v>
      </c>
    </row>
    <row r="167" spans="1:9" ht="15.75" x14ac:dyDescent="0.2">
      <c r="A167" s="56" t="s">
        <v>59</v>
      </c>
      <c r="B167" s="28"/>
      <c r="C167" s="45"/>
      <c r="D167" s="57">
        <v>5421.19</v>
      </c>
      <c r="E167" s="23">
        <f t="shared" si="8"/>
        <v>0.1105000742960071</v>
      </c>
    </row>
    <row r="168" spans="1:9" ht="15.75" x14ac:dyDescent="0.2">
      <c r="A168" s="51" t="s">
        <v>63</v>
      </c>
      <c r="B168" s="10"/>
      <c r="C168" s="16"/>
      <c r="D168" s="55">
        <v>4430.16</v>
      </c>
      <c r="E168" s="24">
        <f t="shared" si="8"/>
        <v>9.0299917387732007E-2</v>
      </c>
    </row>
    <row r="169" spans="1:9" ht="15.75" x14ac:dyDescent="0.2">
      <c r="A169" s="56" t="s">
        <v>64</v>
      </c>
      <c r="B169" s="28"/>
      <c r="C169" s="45"/>
      <c r="D169" s="57">
        <v>2369.62</v>
      </c>
      <c r="E169" s="23">
        <f t="shared" si="8"/>
        <v>4.8299946331581141E-2</v>
      </c>
    </row>
    <row r="170" spans="1:9" ht="15.75" x14ac:dyDescent="0.2">
      <c r="A170" s="51" t="s">
        <v>65</v>
      </c>
      <c r="B170" s="10"/>
      <c r="C170" s="16"/>
      <c r="D170" s="55">
        <v>3630.48</v>
      </c>
      <c r="E170" s="24">
        <f t="shared" si="8"/>
        <v>7.4000046065562708E-2</v>
      </c>
    </row>
    <row r="171" spans="1:9" ht="15.75" x14ac:dyDescent="0.2">
      <c r="A171" s="56" t="s">
        <v>66</v>
      </c>
      <c r="B171" s="28"/>
      <c r="C171" s="45"/>
      <c r="D171" s="57">
        <v>2036.01</v>
      </c>
      <c r="E171" s="23">
        <f t="shared" si="8"/>
        <v>4.1499976253813908E-2</v>
      </c>
    </row>
    <row r="172" spans="1:9" ht="15.75" x14ac:dyDescent="0.2">
      <c r="A172" s="51" t="s">
        <v>67</v>
      </c>
      <c r="B172" s="10"/>
      <c r="C172" s="16"/>
      <c r="D172" s="55">
        <v>681.94</v>
      </c>
      <c r="E172" s="24">
        <f t="shared" si="8"/>
        <v>1.3899977802921331E-2</v>
      </c>
    </row>
    <row r="173" spans="1:9" ht="15.75" x14ac:dyDescent="0.2">
      <c r="A173" s="56" t="s">
        <v>68</v>
      </c>
      <c r="B173" s="28"/>
      <c r="C173" s="45"/>
      <c r="D173" s="57">
        <v>11774.52</v>
      </c>
      <c r="E173" s="23">
        <f t="shared" si="8"/>
        <v>0.23999995108081837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144563</v>
      </c>
      <c r="E177" s="78">
        <v>103795</v>
      </c>
      <c r="F177" s="79">
        <v>4524</v>
      </c>
      <c r="G177" s="79">
        <v>705281.76</v>
      </c>
      <c r="H177" s="80">
        <v>0.94189999999999996</v>
      </c>
    </row>
    <row r="178" spans="1:8" x14ac:dyDescent="0.2">
      <c r="A178" s="214" t="s">
        <v>195</v>
      </c>
      <c r="B178" s="215"/>
      <c r="C178" s="216"/>
      <c r="D178" s="58">
        <v>1573</v>
      </c>
      <c r="E178" s="58">
        <v>9390</v>
      </c>
      <c r="F178" s="59">
        <v>2674</v>
      </c>
      <c r="G178" s="59">
        <v>332735.18</v>
      </c>
      <c r="H178" s="76">
        <v>0.2349</v>
      </c>
    </row>
    <row r="179" spans="1:8" ht="15" customHeight="1" x14ac:dyDescent="0.2">
      <c r="A179" s="225" t="s">
        <v>196</v>
      </c>
      <c r="B179" s="226"/>
      <c r="C179" s="227"/>
      <c r="D179" s="60">
        <v>658</v>
      </c>
      <c r="E179" s="60">
        <v>4392</v>
      </c>
      <c r="F179" s="61">
        <v>13254</v>
      </c>
      <c r="G179" s="61">
        <v>61547639.270000003</v>
      </c>
      <c r="H179" s="77">
        <v>0.27189999999999998</v>
      </c>
    </row>
    <row r="180" spans="1:8" ht="15" customHeight="1" x14ac:dyDescent="0.2">
      <c r="A180" s="214" t="s">
        <v>197</v>
      </c>
      <c r="B180" s="215"/>
      <c r="C180" s="216"/>
      <c r="D180" s="58">
        <v>10</v>
      </c>
      <c r="E180" s="58">
        <v>345</v>
      </c>
      <c r="F180" s="59">
        <v>4183</v>
      </c>
      <c r="G180" s="59">
        <v>29490096.449999999</v>
      </c>
      <c r="H180" s="76">
        <v>0.16550000000000001</v>
      </c>
    </row>
    <row r="181" spans="1:8" ht="15" customHeight="1" x14ac:dyDescent="0.2">
      <c r="A181" s="225" t="s">
        <v>93</v>
      </c>
      <c r="B181" s="226"/>
      <c r="C181" s="227"/>
      <c r="D181" s="60">
        <v>30774</v>
      </c>
      <c r="E181" s="60">
        <v>6542</v>
      </c>
      <c r="F181" s="61">
        <v>3519</v>
      </c>
      <c r="G181" s="61">
        <v>220235.78</v>
      </c>
      <c r="H181" s="77">
        <v>0.62370000000000003</v>
      </c>
    </row>
    <row r="182" spans="1:8" ht="15" customHeight="1" x14ac:dyDescent="0.2">
      <c r="A182" s="214" t="s">
        <v>92</v>
      </c>
      <c r="B182" s="215"/>
      <c r="C182" s="216"/>
      <c r="D182" s="58">
        <v>189</v>
      </c>
      <c r="E182" s="58">
        <v>1826</v>
      </c>
      <c r="F182" s="59">
        <v>4667</v>
      </c>
      <c r="G182" s="59">
        <v>11197135.76</v>
      </c>
      <c r="H182" s="76">
        <v>0.17199999999999999</v>
      </c>
    </row>
    <row r="183" spans="1:8" ht="15" customHeight="1" x14ac:dyDescent="0.2">
      <c r="A183" s="225" t="s">
        <v>94</v>
      </c>
      <c r="B183" s="226"/>
      <c r="C183" s="227"/>
      <c r="D183" s="60">
        <v>2597</v>
      </c>
      <c r="E183" s="60">
        <v>9195</v>
      </c>
      <c r="F183" s="61">
        <v>9855</v>
      </c>
      <c r="G183" s="61">
        <v>4074675.65</v>
      </c>
      <c r="H183" s="77">
        <v>0.38080000000000003</v>
      </c>
    </row>
    <row r="184" spans="1:8" ht="15" customHeight="1" x14ac:dyDescent="0.2">
      <c r="A184" s="214" t="s">
        <v>95</v>
      </c>
      <c r="B184" s="215"/>
      <c r="C184" s="216"/>
      <c r="D184" s="58">
        <v>61396</v>
      </c>
      <c r="E184" s="58">
        <v>21030</v>
      </c>
      <c r="F184" s="59">
        <v>3073</v>
      </c>
      <c r="G184" s="59">
        <v>277261.06</v>
      </c>
      <c r="H184" s="76">
        <v>1.6986000000000001</v>
      </c>
    </row>
    <row r="185" spans="1:8" ht="15" customHeight="1" x14ac:dyDescent="0.2">
      <c r="A185" s="225" t="s">
        <v>199</v>
      </c>
      <c r="B185" s="226"/>
      <c r="C185" s="227"/>
      <c r="D185" s="60">
        <v>19262</v>
      </c>
      <c r="E185" s="60">
        <v>19381</v>
      </c>
      <c r="F185" s="61">
        <v>2414</v>
      </c>
      <c r="G185" s="61">
        <v>509925.39</v>
      </c>
      <c r="H185" s="77">
        <v>1.7095</v>
      </c>
    </row>
    <row r="186" spans="1:8" ht="15" customHeight="1" x14ac:dyDescent="0.2">
      <c r="A186" s="214" t="s">
        <v>200</v>
      </c>
      <c r="B186" s="215"/>
      <c r="C186" s="216"/>
      <c r="D186" s="58">
        <v>2670</v>
      </c>
      <c r="E186" s="58">
        <v>5088</v>
      </c>
      <c r="F186" s="59">
        <v>2857</v>
      </c>
      <c r="G186" s="59">
        <v>495637.26</v>
      </c>
      <c r="H186" s="76">
        <v>1.0279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829</v>
      </c>
      <c r="E188" s="58">
        <v>6035</v>
      </c>
      <c r="F188" s="59">
        <v>2213</v>
      </c>
      <c r="G188" s="59">
        <v>1208025.46</v>
      </c>
      <c r="H188" s="76">
        <v>2.4544999999999999</v>
      </c>
    </row>
    <row r="189" spans="1:8" ht="15" customHeight="1" x14ac:dyDescent="0.2">
      <c r="A189" s="225" t="s">
        <v>202</v>
      </c>
      <c r="B189" s="226"/>
      <c r="C189" s="227"/>
      <c r="D189" s="60">
        <v>1356</v>
      </c>
      <c r="E189" s="60">
        <v>1241</v>
      </c>
      <c r="F189" s="61">
        <v>1800</v>
      </c>
      <c r="G189" s="61">
        <v>422757.69</v>
      </c>
      <c r="H189" s="77">
        <v>0.65029999999999999</v>
      </c>
    </row>
    <row r="190" spans="1:8" ht="15" customHeight="1" x14ac:dyDescent="0.2">
      <c r="A190" s="214" t="s">
        <v>203</v>
      </c>
      <c r="B190" s="215"/>
      <c r="C190" s="216"/>
      <c r="D190" s="58">
        <v>607</v>
      </c>
      <c r="E190" s="58">
        <v>1757</v>
      </c>
      <c r="F190" s="59">
        <v>3724</v>
      </c>
      <c r="G190" s="59">
        <v>3572841.88</v>
      </c>
      <c r="H190" s="76">
        <v>1.7888999999999999</v>
      </c>
    </row>
    <row r="191" spans="1:8" ht="15" customHeight="1" x14ac:dyDescent="0.2">
      <c r="A191" s="225" t="s">
        <v>204</v>
      </c>
      <c r="B191" s="226"/>
      <c r="C191" s="227"/>
      <c r="D191" s="60">
        <v>177</v>
      </c>
      <c r="E191" s="60">
        <v>1085</v>
      </c>
      <c r="F191" s="61">
        <v>1926</v>
      </c>
      <c r="G191" s="61">
        <v>4235121.3</v>
      </c>
      <c r="H191" s="77">
        <v>1.115</v>
      </c>
    </row>
    <row r="192" spans="1:8" ht="15" customHeight="1" x14ac:dyDescent="0.2">
      <c r="A192" s="214" t="s">
        <v>205</v>
      </c>
      <c r="B192" s="215"/>
      <c r="C192" s="216"/>
      <c r="D192" s="58">
        <v>1195</v>
      </c>
      <c r="E192" s="58">
        <v>2325</v>
      </c>
      <c r="F192" s="59">
        <v>4812</v>
      </c>
      <c r="G192" s="59">
        <v>802370</v>
      </c>
      <c r="H192" s="76">
        <v>0.79120000000000001</v>
      </c>
    </row>
    <row r="193" spans="1:9" ht="15" customHeight="1" x14ac:dyDescent="0.2">
      <c r="A193" s="225" t="s">
        <v>206</v>
      </c>
      <c r="B193" s="226"/>
      <c r="C193" s="227"/>
      <c r="D193" s="60">
        <v>1501</v>
      </c>
      <c r="E193" s="60">
        <v>1423</v>
      </c>
      <c r="F193" s="61">
        <v>2915</v>
      </c>
      <c r="G193" s="61">
        <v>575834.18999999994</v>
      </c>
      <c r="H193" s="77">
        <v>1.7001999999999999</v>
      </c>
    </row>
    <row r="194" spans="1:9" ht="15" customHeight="1" x14ac:dyDescent="0.2">
      <c r="A194" s="214" t="s">
        <v>207</v>
      </c>
      <c r="B194" s="215"/>
      <c r="C194" s="216"/>
      <c r="D194" s="58">
        <v>3843</v>
      </c>
      <c r="E194" s="58">
        <v>3065</v>
      </c>
      <c r="F194" s="59">
        <v>3378</v>
      </c>
      <c r="G194" s="59">
        <v>347602.55</v>
      </c>
      <c r="H194" s="76">
        <v>6.5678999999999998</v>
      </c>
    </row>
    <row r="195" spans="1:9" ht="15" customHeight="1" x14ac:dyDescent="0.2">
      <c r="A195" s="225" t="s">
        <v>208</v>
      </c>
      <c r="B195" s="226"/>
      <c r="C195" s="227"/>
      <c r="D195" s="60">
        <v>378</v>
      </c>
      <c r="E195" s="60">
        <v>5291</v>
      </c>
      <c r="F195" s="61">
        <v>13735</v>
      </c>
      <c r="G195" s="61">
        <v>8821267.7300000004</v>
      </c>
      <c r="H195" s="77">
        <v>0.34429999999999999</v>
      </c>
    </row>
    <row r="196" spans="1:9" ht="15" customHeight="1" x14ac:dyDescent="0.2">
      <c r="A196" s="214" t="s">
        <v>97</v>
      </c>
      <c r="B196" s="215"/>
      <c r="C196" s="216"/>
      <c r="D196" s="58">
        <v>15548</v>
      </c>
      <c r="E196" s="58">
        <v>4384</v>
      </c>
      <c r="F196" s="59">
        <v>3211</v>
      </c>
      <c r="G196" s="59">
        <v>129312.23</v>
      </c>
      <c r="H196" s="76">
        <v>0.6946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11469.66</v>
      </c>
      <c r="E205" s="182">
        <v>11488.95</v>
      </c>
      <c r="F205" s="182">
        <v>11977.63</v>
      </c>
      <c r="G205" s="182">
        <v>12004.8</v>
      </c>
      <c r="H205" s="182">
        <v>10662.57</v>
      </c>
      <c r="I205" s="182">
        <v>10671.76</v>
      </c>
    </row>
    <row r="206" spans="1:9" ht="15" customHeight="1" x14ac:dyDescent="0.2">
      <c r="A206" s="214" t="s">
        <v>383</v>
      </c>
      <c r="B206" s="215"/>
      <c r="C206" s="216"/>
      <c r="D206" s="183">
        <v>7219.35</v>
      </c>
      <c r="E206" s="183">
        <v>7928.86</v>
      </c>
      <c r="F206" s="183">
        <v>7245.43</v>
      </c>
      <c r="G206" s="183">
        <v>7964.59</v>
      </c>
      <c r="H206" s="183">
        <v>7124.45</v>
      </c>
      <c r="I206" s="183">
        <v>7793.07</v>
      </c>
    </row>
    <row r="207" spans="1:9" ht="15" customHeight="1" x14ac:dyDescent="0.2">
      <c r="A207" s="225" t="s">
        <v>384</v>
      </c>
      <c r="B207" s="226"/>
      <c r="C207" s="227"/>
      <c r="D207" s="184">
        <v>25392.16</v>
      </c>
      <c r="E207" s="184">
        <v>25392.16</v>
      </c>
      <c r="F207" s="184">
        <v>25543.26</v>
      </c>
      <c r="G207" s="184">
        <v>25543.26</v>
      </c>
      <c r="H207" s="184">
        <v>24497.54</v>
      </c>
      <c r="I207" s="184">
        <v>24497.54</v>
      </c>
    </row>
    <row r="208" spans="1:9" ht="15" customHeight="1" x14ac:dyDescent="0.2">
      <c r="A208" s="214" t="s">
        <v>385</v>
      </c>
      <c r="B208" s="215"/>
      <c r="C208" s="216"/>
      <c r="D208" s="183">
        <v>9882.94</v>
      </c>
      <c r="E208" s="183">
        <v>9882.94</v>
      </c>
      <c r="F208" s="183">
        <v>10614.94</v>
      </c>
      <c r="G208" s="183">
        <v>10614.94</v>
      </c>
      <c r="H208" s="183">
        <v>8215.25</v>
      </c>
      <c r="I208" s="183">
        <v>8215.25</v>
      </c>
    </row>
    <row r="209" spans="1:9" ht="15" customHeight="1" x14ac:dyDescent="0.2">
      <c r="A209" s="225" t="s">
        <v>386</v>
      </c>
      <c r="B209" s="226"/>
      <c r="C209" s="227"/>
      <c r="D209" s="184">
        <v>8488.56</v>
      </c>
      <c r="E209" s="184">
        <v>8488.56</v>
      </c>
      <c r="F209" s="184">
        <v>8606.25</v>
      </c>
      <c r="G209" s="184">
        <v>8606.25</v>
      </c>
      <c r="H209" s="184">
        <v>7844.09</v>
      </c>
      <c r="I209" s="184">
        <v>7844.09</v>
      </c>
    </row>
    <row r="210" spans="1:9" ht="15" customHeight="1" x14ac:dyDescent="0.2">
      <c r="A210" s="214" t="s">
        <v>387</v>
      </c>
      <c r="B210" s="215"/>
      <c r="C210" s="216"/>
      <c r="D210" s="183">
        <v>33758.65</v>
      </c>
      <c r="E210" s="183">
        <v>33758.65</v>
      </c>
      <c r="F210" s="183">
        <v>34354.31</v>
      </c>
      <c r="G210" s="183">
        <v>34354.31</v>
      </c>
      <c r="H210" s="183">
        <v>31473.02</v>
      </c>
      <c r="I210" s="183">
        <v>31473.02</v>
      </c>
    </row>
    <row r="211" spans="1:9" ht="15" customHeight="1" x14ac:dyDescent="0.2">
      <c r="A211" s="225" t="s">
        <v>388</v>
      </c>
      <c r="B211" s="226"/>
      <c r="C211" s="227"/>
      <c r="D211" s="184">
        <v>10220.950000000001</v>
      </c>
      <c r="E211" s="184">
        <v>10220.950000000001</v>
      </c>
      <c r="F211" s="184">
        <v>11123.09</v>
      </c>
      <c r="G211" s="184">
        <v>11123.09</v>
      </c>
      <c r="H211" s="184">
        <v>9000.11</v>
      </c>
      <c r="I211" s="184">
        <v>9000.11</v>
      </c>
    </row>
    <row r="212" spans="1:9" ht="15" customHeight="1" x14ac:dyDescent="0.2">
      <c r="A212" s="214" t="s">
        <v>389</v>
      </c>
      <c r="B212" s="215"/>
      <c r="C212" s="216"/>
      <c r="D212" s="183">
        <v>15738.57</v>
      </c>
      <c r="E212" s="183">
        <v>15738.57</v>
      </c>
      <c r="F212" s="183">
        <v>15312.22</v>
      </c>
      <c r="G212" s="183">
        <v>15312.22</v>
      </c>
      <c r="H212" s="183">
        <v>17376.490000000002</v>
      </c>
      <c r="I212" s="183">
        <v>17376.490000000002</v>
      </c>
    </row>
    <row r="213" spans="1:9" ht="15" customHeight="1" x14ac:dyDescent="0.2">
      <c r="A213" s="225" t="s">
        <v>390</v>
      </c>
      <c r="B213" s="226"/>
      <c r="C213" s="227"/>
      <c r="D213" s="184">
        <v>9693.58</v>
      </c>
      <c r="E213" s="184">
        <v>9693.58</v>
      </c>
      <c r="F213" s="184">
        <v>9892.2099999999991</v>
      </c>
      <c r="G213" s="184">
        <v>9892.2099999999991</v>
      </c>
      <c r="H213" s="184">
        <v>9411.49</v>
      </c>
      <c r="I213" s="184">
        <v>9411.49</v>
      </c>
    </row>
    <row r="214" spans="1:9" ht="15" customHeight="1" x14ac:dyDescent="0.2">
      <c r="A214" s="214" t="s">
        <v>391</v>
      </c>
      <c r="B214" s="215"/>
      <c r="C214" s="216"/>
      <c r="D214" s="183">
        <v>15722.89</v>
      </c>
      <c r="E214" s="183">
        <v>15722.89</v>
      </c>
      <c r="F214" s="183">
        <v>16900.84</v>
      </c>
      <c r="G214" s="183">
        <v>16900.84</v>
      </c>
      <c r="H214" s="183">
        <v>14994.36</v>
      </c>
      <c r="I214" s="183">
        <v>14994.36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152171</v>
      </c>
      <c r="E220" s="58">
        <v>122765</v>
      </c>
      <c r="F220" s="58">
        <v>93391</v>
      </c>
      <c r="G220" s="58">
        <v>72890</v>
      </c>
      <c r="H220" s="58">
        <v>58780</v>
      </c>
      <c r="I220" s="58">
        <v>49875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1</v>
      </c>
      <c r="E222" s="58">
        <v>1</v>
      </c>
      <c r="F222" s="58">
        <v>1</v>
      </c>
      <c r="G222" s="58">
        <v>1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2765</v>
      </c>
      <c r="E223" s="58">
        <v>1980</v>
      </c>
      <c r="F223" s="58">
        <v>1832</v>
      </c>
      <c r="G223" s="58">
        <v>1252</v>
      </c>
      <c r="H223" s="58">
        <v>933</v>
      </c>
      <c r="I223" s="58">
        <v>728</v>
      </c>
    </row>
    <row r="224" spans="1:9" ht="15" customHeight="1" x14ac:dyDescent="0.2">
      <c r="A224" s="208" t="s">
        <v>404</v>
      </c>
      <c r="B224" s="209"/>
      <c r="C224" s="209"/>
      <c r="D224" s="181">
        <v>39411</v>
      </c>
      <c r="E224" s="58">
        <v>30022</v>
      </c>
      <c r="F224" s="58">
        <v>24178</v>
      </c>
      <c r="G224" s="58">
        <v>17823</v>
      </c>
      <c r="H224" s="58">
        <v>15233</v>
      </c>
      <c r="I224" s="58">
        <v>12199</v>
      </c>
    </row>
    <row r="225" spans="1:9" ht="15" customHeight="1" x14ac:dyDescent="0.2">
      <c r="A225" s="208" t="s">
        <v>405</v>
      </c>
      <c r="B225" s="209"/>
      <c r="C225" s="209"/>
      <c r="D225" s="181">
        <v>47011</v>
      </c>
      <c r="E225" s="58">
        <v>37658</v>
      </c>
      <c r="F225" s="58">
        <v>28313</v>
      </c>
      <c r="G225" s="58">
        <v>21950</v>
      </c>
      <c r="H225" s="58">
        <v>18698</v>
      </c>
      <c r="I225" s="58">
        <v>15708</v>
      </c>
    </row>
    <row r="226" spans="1:9" ht="15" customHeight="1" x14ac:dyDescent="0.2">
      <c r="A226" s="208" t="s">
        <v>406</v>
      </c>
      <c r="B226" s="209"/>
      <c r="C226" s="209"/>
      <c r="D226" s="181">
        <v>35875</v>
      </c>
      <c r="E226" s="58">
        <v>29825</v>
      </c>
      <c r="F226" s="58">
        <v>21640</v>
      </c>
      <c r="G226" s="58">
        <v>17400</v>
      </c>
      <c r="H226" s="58">
        <v>14235</v>
      </c>
      <c r="I226" s="58">
        <v>12425</v>
      </c>
    </row>
    <row r="227" spans="1:9" ht="15" customHeight="1" x14ac:dyDescent="0.2">
      <c r="A227" s="208" t="s">
        <v>407</v>
      </c>
      <c r="B227" s="209"/>
      <c r="C227" s="209"/>
      <c r="D227" s="181">
        <v>22038</v>
      </c>
      <c r="E227" s="58">
        <v>18828</v>
      </c>
      <c r="F227" s="58">
        <v>13884</v>
      </c>
      <c r="G227" s="58">
        <v>11442</v>
      </c>
      <c r="H227" s="58">
        <v>8154</v>
      </c>
      <c r="I227" s="58">
        <v>7386</v>
      </c>
    </row>
    <row r="228" spans="1:9" ht="15" customHeight="1" x14ac:dyDescent="0.2">
      <c r="A228" s="208" t="s">
        <v>408</v>
      </c>
      <c r="B228" s="209"/>
      <c r="C228" s="209"/>
      <c r="D228" s="181">
        <v>4615</v>
      </c>
      <c r="E228" s="58">
        <v>4045</v>
      </c>
      <c r="F228" s="58">
        <v>3209</v>
      </c>
      <c r="G228" s="58">
        <v>2729</v>
      </c>
      <c r="H228" s="58">
        <v>1406</v>
      </c>
      <c r="I228" s="58">
        <v>1316</v>
      </c>
    </row>
    <row r="229" spans="1:9" ht="15" customHeight="1" x14ac:dyDescent="0.2">
      <c r="A229" s="208" t="s">
        <v>409</v>
      </c>
      <c r="B229" s="209"/>
      <c r="C229" s="209"/>
      <c r="D229" s="181">
        <v>455</v>
      </c>
      <c r="E229" s="58">
        <v>406</v>
      </c>
      <c r="F229" s="58">
        <v>334</v>
      </c>
      <c r="G229" s="58">
        <v>293</v>
      </c>
      <c r="H229" s="58">
        <v>121</v>
      </c>
      <c r="I229" s="58">
        <v>113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180</v>
      </c>
      <c r="E231" s="58">
        <v>170</v>
      </c>
      <c r="F231" s="58">
        <v>81</v>
      </c>
      <c r="G231" s="58">
        <v>75</v>
      </c>
      <c r="H231" s="58">
        <v>99</v>
      </c>
      <c r="I231" s="58">
        <v>95</v>
      </c>
    </row>
    <row r="232" spans="1:9" ht="15" customHeight="1" x14ac:dyDescent="0.2">
      <c r="A232" s="208" t="s">
        <v>412</v>
      </c>
      <c r="B232" s="209"/>
      <c r="C232" s="209"/>
      <c r="D232" s="181">
        <v>104358</v>
      </c>
      <c r="E232" s="58">
        <v>82911</v>
      </c>
      <c r="F232" s="58">
        <v>61704</v>
      </c>
      <c r="G232" s="58">
        <v>47058</v>
      </c>
      <c r="H232" s="58">
        <v>42654</v>
      </c>
      <c r="I232" s="58">
        <v>35853</v>
      </c>
    </row>
    <row r="233" spans="1:9" ht="15" customHeight="1" x14ac:dyDescent="0.2">
      <c r="A233" s="208" t="s">
        <v>413</v>
      </c>
      <c r="B233" s="209"/>
      <c r="C233" s="209"/>
      <c r="D233" s="181">
        <v>34395</v>
      </c>
      <c r="E233" s="58">
        <v>28536</v>
      </c>
      <c r="F233" s="58">
        <v>22608</v>
      </c>
      <c r="G233" s="58">
        <v>18314</v>
      </c>
      <c r="H233" s="58">
        <v>11787</v>
      </c>
      <c r="I233" s="58">
        <v>10222</v>
      </c>
    </row>
    <row r="234" spans="1:9" ht="15" customHeight="1" x14ac:dyDescent="0.2">
      <c r="A234" s="208" t="s">
        <v>414</v>
      </c>
      <c r="B234" s="209"/>
      <c r="C234" s="209"/>
      <c r="D234" s="181">
        <v>10368</v>
      </c>
      <c r="E234" s="58">
        <v>8535</v>
      </c>
      <c r="F234" s="58">
        <v>6862</v>
      </c>
      <c r="G234" s="58">
        <v>5516</v>
      </c>
      <c r="H234" s="58">
        <v>3506</v>
      </c>
      <c r="I234" s="58">
        <v>3019</v>
      </c>
    </row>
    <row r="235" spans="1:9" ht="15" customHeight="1" x14ac:dyDescent="0.2">
      <c r="A235" s="208" t="s">
        <v>415</v>
      </c>
      <c r="B235" s="209"/>
      <c r="C235" s="209"/>
      <c r="D235" s="181">
        <v>2565</v>
      </c>
      <c r="E235" s="58">
        <v>2308</v>
      </c>
      <c r="F235" s="58">
        <v>1937</v>
      </c>
      <c r="G235" s="58">
        <v>1728</v>
      </c>
      <c r="H235" s="58">
        <v>628</v>
      </c>
      <c r="I235" s="58">
        <v>580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305</v>
      </c>
      <c r="E238" s="58">
        <v>305</v>
      </c>
      <c r="F238" s="58">
        <v>199</v>
      </c>
      <c r="G238" s="58">
        <v>199</v>
      </c>
      <c r="H238" s="58">
        <v>106</v>
      </c>
      <c r="I238" s="58">
        <v>106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4680</v>
      </c>
      <c r="E240" s="58">
        <v>4305</v>
      </c>
      <c r="F240" s="58">
        <v>2526</v>
      </c>
      <c r="G240" s="58">
        <v>2296</v>
      </c>
      <c r="H240" s="58">
        <v>2154</v>
      </c>
      <c r="I240" s="58">
        <v>2009</v>
      </c>
    </row>
    <row r="241" spans="1:9" ht="15" customHeight="1" x14ac:dyDescent="0.2">
      <c r="A241" s="208" t="s">
        <v>421</v>
      </c>
      <c r="B241" s="209"/>
      <c r="C241" s="209"/>
      <c r="D241" s="181">
        <v>15891</v>
      </c>
      <c r="E241" s="58">
        <v>14298</v>
      </c>
      <c r="F241" s="58">
        <v>9061</v>
      </c>
      <c r="G241" s="58">
        <v>7988</v>
      </c>
      <c r="H241" s="58">
        <v>6830</v>
      </c>
      <c r="I241" s="58">
        <v>6310</v>
      </c>
    </row>
    <row r="242" spans="1:9" ht="15" customHeight="1" x14ac:dyDescent="0.2">
      <c r="A242" s="208" t="s">
        <v>422</v>
      </c>
      <c r="B242" s="209"/>
      <c r="C242" s="209"/>
      <c r="D242" s="181">
        <v>48093</v>
      </c>
      <c r="E242" s="58">
        <v>39090</v>
      </c>
      <c r="F242" s="58">
        <v>30260</v>
      </c>
      <c r="G242" s="58">
        <v>23616</v>
      </c>
      <c r="H242" s="58">
        <v>17833</v>
      </c>
      <c r="I242" s="58">
        <v>15474</v>
      </c>
    </row>
    <row r="243" spans="1:9" ht="15" customHeight="1" x14ac:dyDescent="0.2">
      <c r="A243" s="208" t="s">
        <v>423</v>
      </c>
      <c r="B243" s="209"/>
      <c r="C243" s="209"/>
      <c r="D243" s="181">
        <v>42747</v>
      </c>
      <c r="E243" s="58">
        <v>33354</v>
      </c>
      <c r="F243" s="58">
        <v>27464</v>
      </c>
      <c r="G243" s="58">
        <v>20870</v>
      </c>
      <c r="H243" s="58">
        <v>15283</v>
      </c>
      <c r="I243" s="58">
        <v>12484</v>
      </c>
    </row>
    <row r="244" spans="1:9" ht="15" customHeight="1" x14ac:dyDescent="0.2">
      <c r="A244" s="208" t="s">
        <v>424</v>
      </c>
      <c r="B244" s="209"/>
      <c r="C244" s="209"/>
      <c r="D244" s="181">
        <v>14984</v>
      </c>
      <c r="E244" s="58">
        <v>10259</v>
      </c>
      <c r="F244" s="58">
        <v>9638</v>
      </c>
      <c r="G244" s="58">
        <v>6409</v>
      </c>
      <c r="H244" s="58">
        <v>5346</v>
      </c>
      <c r="I244" s="58">
        <v>3850</v>
      </c>
    </row>
    <row r="245" spans="1:9" ht="15" customHeight="1" x14ac:dyDescent="0.2">
      <c r="A245" s="208" t="s">
        <v>425</v>
      </c>
      <c r="B245" s="209"/>
      <c r="C245" s="209"/>
      <c r="D245" s="181">
        <v>10358</v>
      </c>
      <c r="E245" s="58">
        <v>7839</v>
      </c>
      <c r="F245" s="58">
        <v>6378</v>
      </c>
      <c r="G245" s="58">
        <v>4640</v>
      </c>
      <c r="H245" s="58">
        <v>3980</v>
      </c>
      <c r="I245" s="58">
        <v>3199</v>
      </c>
    </row>
    <row r="246" spans="1:9" ht="15" customHeight="1" x14ac:dyDescent="0.2">
      <c r="A246" s="208" t="s">
        <v>426</v>
      </c>
      <c r="B246" s="209"/>
      <c r="C246" s="209"/>
      <c r="D246" s="181">
        <v>15418</v>
      </c>
      <c r="E246" s="58">
        <v>13620</v>
      </c>
      <c r="F246" s="58">
        <v>8064</v>
      </c>
      <c r="G246" s="58">
        <v>7071</v>
      </c>
      <c r="H246" s="58">
        <v>7354</v>
      </c>
      <c r="I246" s="58">
        <v>6549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988</v>
      </c>
      <c r="E248" s="58">
        <v>614</v>
      </c>
      <c r="F248" s="58">
        <v>2526</v>
      </c>
      <c r="G248" s="58">
        <v>2296</v>
      </c>
      <c r="H248" s="58">
        <v>213</v>
      </c>
      <c r="I248" s="58">
        <v>154</v>
      </c>
    </row>
    <row r="249" spans="1:9" ht="15" customHeight="1" x14ac:dyDescent="0.2">
      <c r="A249" s="208" t="s">
        <v>429</v>
      </c>
      <c r="B249" s="209"/>
      <c r="C249" s="209"/>
      <c r="D249" s="181">
        <v>3924</v>
      </c>
      <c r="E249" s="58">
        <v>3738</v>
      </c>
      <c r="F249" s="58">
        <v>9061</v>
      </c>
      <c r="G249" s="58">
        <v>7988</v>
      </c>
      <c r="H249" s="58">
        <v>567</v>
      </c>
      <c r="I249" s="58">
        <v>524</v>
      </c>
    </row>
    <row r="250" spans="1:9" ht="15" customHeight="1" x14ac:dyDescent="0.2">
      <c r="A250" s="208" t="s">
        <v>430</v>
      </c>
      <c r="B250" s="209"/>
      <c r="C250" s="209"/>
      <c r="D250" s="181">
        <v>7763</v>
      </c>
      <c r="E250" s="58">
        <v>6944</v>
      </c>
      <c r="F250" s="58">
        <v>30260</v>
      </c>
      <c r="G250" s="58">
        <v>23616</v>
      </c>
      <c r="H250" s="58">
        <v>2368</v>
      </c>
      <c r="I250" s="58">
        <v>2161</v>
      </c>
    </row>
    <row r="251" spans="1:9" ht="15" customHeight="1" x14ac:dyDescent="0.2">
      <c r="A251" s="208" t="s">
        <v>431</v>
      </c>
      <c r="B251" s="209"/>
      <c r="C251" s="209"/>
      <c r="D251" s="181">
        <v>16812</v>
      </c>
      <c r="E251" s="58">
        <v>8045</v>
      </c>
      <c r="F251" s="58">
        <v>27464</v>
      </c>
      <c r="G251" s="58">
        <v>20870</v>
      </c>
      <c r="H251" s="58">
        <v>2596</v>
      </c>
      <c r="I251" s="58">
        <v>1696</v>
      </c>
    </row>
    <row r="252" spans="1:9" ht="15" customHeight="1" x14ac:dyDescent="0.2">
      <c r="A252" s="208" t="s">
        <v>432</v>
      </c>
      <c r="B252" s="209"/>
      <c r="C252" s="209"/>
      <c r="D252" s="181">
        <v>2762</v>
      </c>
      <c r="E252" s="58">
        <v>1032</v>
      </c>
      <c r="F252" s="58">
        <v>9638</v>
      </c>
      <c r="G252" s="58">
        <v>6409</v>
      </c>
      <c r="H252" s="58">
        <v>571</v>
      </c>
      <c r="I252" s="58">
        <v>201</v>
      </c>
    </row>
    <row r="253" spans="1:9" ht="15" customHeight="1" x14ac:dyDescent="0.2">
      <c r="A253" s="208" t="s">
        <v>433</v>
      </c>
      <c r="B253" s="209"/>
      <c r="C253" s="209"/>
      <c r="D253" s="181">
        <v>49235</v>
      </c>
      <c r="E253" s="58">
        <v>45126</v>
      </c>
      <c r="F253" s="58">
        <v>6378</v>
      </c>
      <c r="G253" s="58">
        <v>4640</v>
      </c>
      <c r="H253" s="58">
        <v>20922</v>
      </c>
      <c r="I253" s="58">
        <v>19251</v>
      </c>
    </row>
    <row r="254" spans="1:9" ht="15" customHeight="1" x14ac:dyDescent="0.2">
      <c r="A254" s="208" t="s">
        <v>434</v>
      </c>
      <c r="B254" s="209"/>
      <c r="C254" s="209"/>
      <c r="D254" s="181">
        <v>5660</v>
      </c>
      <c r="E254" s="58">
        <v>4935</v>
      </c>
      <c r="F254" s="58">
        <v>8064</v>
      </c>
      <c r="G254" s="58">
        <v>7071</v>
      </c>
      <c r="H254" s="58">
        <v>1169</v>
      </c>
      <c r="I254" s="58">
        <v>942</v>
      </c>
    </row>
    <row r="255" spans="1:9" ht="15" customHeight="1" x14ac:dyDescent="0.2">
      <c r="A255" s="208" t="s">
        <v>435</v>
      </c>
      <c r="B255" s="209"/>
      <c r="C255" s="209"/>
      <c r="D255" s="181">
        <v>47902</v>
      </c>
      <c r="E255" s="58">
        <v>37088</v>
      </c>
      <c r="F255" s="58">
        <v>0</v>
      </c>
      <c r="G255" s="58">
        <v>0</v>
      </c>
      <c r="H255" s="58">
        <v>19793</v>
      </c>
      <c r="I255" s="58">
        <v>15590</v>
      </c>
    </row>
    <row r="256" spans="1:9" x14ac:dyDescent="0.2">
      <c r="A256" s="208" t="s">
        <v>436</v>
      </c>
      <c r="B256" s="209"/>
      <c r="C256" s="209"/>
      <c r="D256" s="181">
        <v>17125</v>
      </c>
      <c r="E256" s="58">
        <v>15243</v>
      </c>
      <c r="F256" s="58">
        <v>0</v>
      </c>
      <c r="G256" s="58">
        <v>0</v>
      </c>
      <c r="H256" s="58">
        <v>10581</v>
      </c>
      <c r="I256" s="58">
        <v>9356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24628</v>
      </c>
      <c r="E259" s="78">
        <f>SUM(E260:E299)</f>
        <v>27295</v>
      </c>
      <c r="F259" s="83">
        <v>695.57</v>
      </c>
      <c r="G259" s="83">
        <v>770.92</v>
      </c>
      <c r="H259" s="84">
        <f>IF(D259&gt;0,E259/D259-1,"N/A")</f>
        <v>0.10829137566996905</v>
      </c>
      <c r="I259" s="84">
        <f>IF(F259&gt;0,G259/F259-1,"N/A")</f>
        <v>0.10832842129476528</v>
      </c>
    </row>
    <row r="260" spans="1:9" ht="15.75" customHeight="1" x14ac:dyDescent="0.2">
      <c r="A260" s="138" t="s">
        <v>212</v>
      </c>
      <c r="B260" s="106"/>
      <c r="C260" s="107"/>
      <c r="D260" s="58">
        <v>324</v>
      </c>
      <c r="E260" s="58">
        <v>332</v>
      </c>
      <c r="F260" s="81">
        <v>9.15</v>
      </c>
      <c r="G260" s="81">
        <v>9.3800000000000008</v>
      </c>
      <c r="H260" s="62">
        <f>IF(D260&gt;0,E260/D260-1,"N/A")</f>
        <v>2.4691358024691468E-2</v>
      </c>
      <c r="I260" s="62">
        <f>IF(F260&gt;0,G260/F260-1,"N/A")</f>
        <v>2.5136612021857907E-2</v>
      </c>
    </row>
    <row r="261" spans="1:9" ht="15.75" customHeight="1" x14ac:dyDescent="0.2">
      <c r="A261" s="139" t="s">
        <v>290</v>
      </c>
      <c r="B261" s="108"/>
      <c r="C261" s="109"/>
      <c r="D261" s="60">
        <v>1901</v>
      </c>
      <c r="E261" s="60">
        <v>2116</v>
      </c>
      <c r="F261" s="82">
        <v>53.69</v>
      </c>
      <c r="G261" s="82">
        <v>59.76</v>
      </c>
      <c r="H261" s="63">
        <f>IF(D261&gt;0,E261/D261-1,"N/A")</f>
        <v>0.11309836927932659</v>
      </c>
      <c r="I261" s="63">
        <f>IF(F261&gt;0,G261/F261-1,"N/A")</f>
        <v>0.11305643509033336</v>
      </c>
    </row>
    <row r="262" spans="1:9" ht="15.75" customHeight="1" x14ac:dyDescent="0.2">
      <c r="A262" s="138" t="s">
        <v>213</v>
      </c>
      <c r="B262" s="106"/>
      <c r="C262" s="107"/>
      <c r="D262" s="58">
        <v>495</v>
      </c>
      <c r="E262" s="58">
        <v>634</v>
      </c>
      <c r="F262" s="81">
        <v>13.98</v>
      </c>
      <c r="G262" s="81">
        <v>17.91</v>
      </c>
      <c r="H262" s="62">
        <f t="shared" ref="H262:H299" si="9">IF(D262&gt;0,E262/D262-1,"N/A")</f>
        <v>0.28080808080808084</v>
      </c>
      <c r="I262" s="62">
        <f t="shared" ref="I262:I299" si="10">IF(F262&gt;0,G262/F262-1,"N/A")</f>
        <v>0.2811158798283262</v>
      </c>
    </row>
    <row r="263" spans="1:9" ht="15.75" customHeight="1" x14ac:dyDescent="0.2">
      <c r="A263" s="139" t="s">
        <v>214</v>
      </c>
      <c r="B263" s="108"/>
      <c r="C263" s="109"/>
      <c r="D263" s="60">
        <v>212</v>
      </c>
      <c r="E263" s="60">
        <v>273</v>
      </c>
      <c r="F263" s="82">
        <v>5.99</v>
      </c>
      <c r="G263" s="82">
        <v>7.71</v>
      </c>
      <c r="H263" s="63">
        <f t="shared" si="9"/>
        <v>0.28773584905660377</v>
      </c>
      <c r="I263" s="63">
        <f t="shared" si="10"/>
        <v>0.28714524207011682</v>
      </c>
    </row>
    <row r="264" spans="1:9" ht="15.75" customHeight="1" x14ac:dyDescent="0.2">
      <c r="A264" s="138" t="s">
        <v>211</v>
      </c>
      <c r="B264" s="106"/>
      <c r="C264" s="107"/>
      <c r="D264" s="58">
        <v>716</v>
      </c>
      <c r="E264" s="58">
        <v>938</v>
      </c>
      <c r="F264" s="81">
        <v>20.22</v>
      </c>
      <c r="G264" s="81">
        <v>26.49</v>
      </c>
      <c r="H264" s="62">
        <f t="shared" si="9"/>
        <v>0.3100558659217878</v>
      </c>
      <c r="I264" s="62">
        <f t="shared" si="10"/>
        <v>0.31008902077151346</v>
      </c>
    </row>
    <row r="265" spans="1:9" ht="15.75" customHeight="1" x14ac:dyDescent="0.2">
      <c r="A265" s="139" t="s">
        <v>291</v>
      </c>
      <c r="B265" s="108"/>
      <c r="C265" s="109"/>
      <c r="D265" s="60">
        <v>0</v>
      </c>
      <c r="E265" s="60">
        <v>0</v>
      </c>
      <c r="F265" s="82">
        <v>0</v>
      </c>
      <c r="G265" s="82">
        <v>0</v>
      </c>
      <c r="H265" s="63" t="str">
        <f t="shared" si="9"/>
        <v>N/A</v>
      </c>
      <c r="I265" s="63" t="str">
        <f t="shared" si="10"/>
        <v>N/A</v>
      </c>
    </row>
    <row r="266" spans="1:9" ht="15.75" customHeight="1" x14ac:dyDescent="0.2">
      <c r="A266" s="138" t="s">
        <v>236</v>
      </c>
      <c r="B266" s="106"/>
      <c r="C266" s="107"/>
      <c r="D266" s="58">
        <v>6200</v>
      </c>
      <c r="E266" s="58">
        <v>6063</v>
      </c>
      <c r="F266" s="81">
        <v>175.11</v>
      </c>
      <c r="G266" s="81">
        <v>171.24</v>
      </c>
      <c r="H266" s="62">
        <f t="shared" si="9"/>
        <v>-2.2096774193548385E-2</v>
      </c>
      <c r="I266" s="62">
        <f t="shared" si="10"/>
        <v>-2.2100394038033211E-2</v>
      </c>
    </row>
    <row r="267" spans="1:9" ht="15.75" customHeight="1" x14ac:dyDescent="0.2">
      <c r="A267" s="139" t="s">
        <v>292</v>
      </c>
      <c r="B267" s="108"/>
      <c r="C267" s="109"/>
      <c r="D267" s="60">
        <v>517</v>
      </c>
      <c r="E267" s="60">
        <v>538</v>
      </c>
      <c r="F267" s="82">
        <v>14.6</v>
      </c>
      <c r="G267" s="82">
        <v>15.19</v>
      </c>
      <c r="H267" s="63">
        <f t="shared" si="9"/>
        <v>4.0618955512572441E-2</v>
      </c>
      <c r="I267" s="63">
        <f t="shared" si="10"/>
        <v>4.0410958904109506E-2</v>
      </c>
    </row>
    <row r="268" spans="1:9" ht="15.75" x14ac:dyDescent="0.2">
      <c r="A268" s="138" t="s">
        <v>293</v>
      </c>
      <c r="B268" s="106"/>
      <c r="C268" s="107"/>
      <c r="D268" s="58">
        <v>148</v>
      </c>
      <c r="E268" s="58">
        <v>182</v>
      </c>
      <c r="F268" s="81">
        <v>4.18</v>
      </c>
      <c r="G268" s="81">
        <v>5.14</v>
      </c>
      <c r="H268" s="62">
        <f t="shared" si="9"/>
        <v>0.22972972972972983</v>
      </c>
      <c r="I268" s="62">
        <f t="shared" si="10"/>
        <v>0.22966507177033502</v>
      </c>
    </row>
    <row r="269" spans="1:9" ht="15.75" customHeight="1" x14ac:dyDescent="0.2">
      <c r="A269" s="139" t="s">
        <v>319</v>
      </c>
      <c r="B269" s="108"/>
      <c r="C269" s="109"/>
      <c r="D269" s="60">
        <v>272</v>
      </c>
      <c r="E269" s="60">
        <v>295</v>
      </c>
      <c r="F269" s="82">
        <v>7.68</v>
      </c>
      <c r="G269" s="82">
        <v>8.33</v>
      </c>
      <c r="H269" s="63">
        <f t="shared" si="9"/>
        <v>8.4558823529411686E-2</v>
      </c>
      <c r="I269" s="63">
        <f t="shared" si="10"/>
        <v>8.4635416666666741E-2</v>
      </c>
    </row>
    <row r="270" spans="1:9" ht="15.75" x14ac:dyDescent="0.2">
      <c r="A270" s="138" t="s">
        <v>294</v>
      </c>
      <c r="B270" s="106"/>
      <c r="C270" s="107"/>
      <c r="D270" s="58">
        <v>3273</v>
      </c>
      <c r="E270" s="58">
        <v>3473</v>
      </c>
      <c r="F270" s="81">
        <v>92.44</v>
      </c>
      <c r="G270" s="81">
        <v>98.09</v>
      </c>
      <c r="H270" s="62">
        <f t="shared" si="9"/>
        <v>6.1106018942865825E-2</v>
      </c>
      <c r="I270" s="62">
        <f t="shared" si="10"/>
        <v>6.112072695802695E-2</v>
      </c>
    </row>
    <row r="271" spans="1:9" ht="15.75" x14ac:dyDescent="0.2">
      <c r="A271" s="139" t="s">
        <v>295</v>
      </c>
      <c r="B271" s="108"/>
      <c r="C271" s="109"/>
      <c r="D271" s="60">
        <v>355</v>
      </c>
      <c r="E271" s="60">
        <v>456</v>
      </c>
      <c r="F271" s="82">
        <v>10.029999999999999</v>
      </c>
      <c r="G271" s="82">
        <v>12.88</v>
      </c>
      <c r="H271" s="63">
        <f t="shared" si="9"/>
        <v>0.28450704225352119</v>
      </c>
      <c r="I271" s="63">
        <f t="shared" si="10"/>
        <v>0.28414755732801611</v>
      </c>
    </row>
    <row r="272" spans="1:9" ht="15.75" customHeight="1" x14ac:dyDescent="0.2">
      <c r="A272" s="138" t="s">
        <v>296</v>
      </c>
      <c r="B272" s="106"/>
      <c r="C272" s="107"/>
      <c r="D272" s="58">
        <v>99</v>
      </c>
      <c r="E272" s="58">
        <v>160</v>
      </c>
      <c r="F272" s="81">
        <v>2.8</v>
      </c>
      <c r="G272" s="81">
        <v>4.5199999999999996</v>
      </c>
      <c r="H272" s="62">
        <f t="shared" si="9"/>
        <v>0.61616161616161613</v>
      </c>
      <c r="I272" s="62">
        <f t="shared" si="10"/>
        <v>0.61428571428571432</v>
      </c>
    </row>
    <row r="273" spans="1:9" ht="15.75" customHeight="1" x14ac:dyDescent="0.2">
      <c r="A273" s="139" t="s">
        <v>297</v>
      </c>
      <c r="B273" s="108"/>
      <c r="C273" s="109"/>
      <c r="D273" s="60">
        <v>11</v>
      </c>
      <c r="E273" s="60">
        <v>32</v>
      </c>
      <c r="F273" s="82">
        <v>0.31</v>
      </c>
      <c r="G273" s="82">
        <v>0.9</v>
      </c>
      <c r="H273" s="63">
        <f t="shared" si="9"/>
        <v>1.9090909090909092</v>
      </c>
      <c r="I273" s="63">
        <f t="shared" si="10"/>
        <v>1.903225806451613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0</v>
      </c>
      <c r="E275" s="60">
        <v>0</v>
      </c>
      <c r="F275" s="82">
        <v>0</v>
      </c>
      <c r="G275" s="82">
        <v>0</v>
      </c>
      <c r="H275" s="63" t="str">
        <f t="shared" si="9"/>
        <v>N/A</v>
      </c>
      <c r="I275" s="63" t="str">
        <f t="shared" si="10"/>
        <v>N/A</v>
      </c>
    </row>
    <row r="276" spans="1:9" ht="15.75" x14ac:dyDescent="0.2">
      <c r="A276" s="138" t="s">
        <v>299</v>
      </c>
      <c r="B276" s="106"/>
      <c r="C276" s="107"/>
      <c r="D276" s="58">
        <v>174</v>
      </c>
      <c r="E276" s="58">
        <v>193</v>
      </c>
      <c r="F276" s="81">
        <v>4.91</v>
      </c>
      <c r="G276" s="81">
        <v>5.45</v>
      </c>
      <c r="H276" s="62">
        <f t="shared" si="9"/>
        <v>0.10919540229885061</v>
      </c>
      <c r="I276" s="62">
        <f t="shared" si="10"/>
        <v>0.10997963340122197</v>
      </c>
    </row>
    <row r="277" spans="1:9" ht="15.75" x14ac:dyDescent="0.2">
      <c r="A277" s="139" t="s">
        <v>300</v>
      </c>
      <c r="B277" s="108"/>
      <c r="C277" s="109"/>
      <c r="D277" s="60">
        <v>215</v>
      </c>
      <c r="E277" s="60">
        <v>255</v>
      </c>
      <c r="F277" s="82">
        <v>6.07</v>
      </c>
      <c r="G277" s="82">
        <v>7.2</v>
      </c>
      <c r="H277" s="63">
        <f t="shared" si="9"/>
        <v>0.18604651162790709</v>
      </c>
      <c r="I277" s="63">
        <f t="shared" si="10"/>
        <v>0.18616144975288296</v>
      </c>
    </row>
    <row r="278" spans="1:9" ht="15.75" x14ac:dyDescent="0.2">
      <c r="A278" s="138" t="s">
        <v>301</v>
      </c>
      <c r="B278" s="106"/>
      <c r="C278" s="107"/>
      <c r="D278" s="58">
        <v>9</v>
      </c>
      <c r="E278" s="58">
        <v>17</v>
      </c>
      <c r="F278" s="81">
        <v>0.25</v>
      </c>
      <c r="G278" s="81">
        <v>0.48</v>
      </c>
      <c r="H278" s="62">
        <f t="shared" si="9"/>
        <v>0.88888888888888884</v>
      </c>
      <c r="I278" s="62">
        <f t="shared" si="10"/>
        <v>0.91999999999999993</v>
      </c>
    </row>
    <row r="279" spans="1:9" ht="15.75" x14ac:dyDescent="0.2">
      <c r="A279" s="139" t="s">
        <v>302</v>
      </c>
      <c r="B279" s="108"/>
      <c r="C279" s="109"/>
      <c r="D279" s="60">
        <v>0</v>
      </c>
      <c r="E279" s="60">
        <v>0</v>
      </c>
      <c r="F279" s="82">
        <v>0</v>
      </c>
      <c r="G279" s="82">
        <v>0</v>
      </c>
      <c r="H279" s="63" t="str">
        <f t="shared" si="9"/>
        <v>N/A</v>
      </c>
      <c r="I279" s="63" t="str">
        <f t="shared" si="10"/>
        <v>N/A</v>
      </c>
    </row>
    <row r="280" spans="1:9" ht="15.75" x14ac:dyDescent="0.2">
      <c r="A280" s="138" t="s">
        <v>303</v>
      </c>
      <c r="B280" s="106"/>
      <c r="C280" s="107"/>
      <c r="D280" s="58">
        <v>4</v>
      </c>
      <c r="E280" s="58">
        <v>12</v>
      </c>
      <c r="F280" s="81">
        <v>0.11</v>
      </c>
      <c r="G280" s="81">
        <v>0.34</v>
      </c>
      <c r="H280" s="62">
        <f t="shared" si="9"/>
        <v>2</v>
      </c>
      <c r="I280" s="62">
        <f t="shared" si="10"/>
        <v>2.0909090909090913</v>
      </c>
    </row>
    <row r="281" spans="1:9" ht="15.75" x14ac:dyDescent="0.2">
      <c r="A281" s="139" t="s">
        <v>304</v>
      </c>
      <c r="B281" s="108"/>
      <c r="C281" s="109"/>
      <c r="D281" s="60">
        <v>5</v>
      </c>
      <c r="E281" s="60">
        <v>5</v>
      </c>
      <c r="F281" s="82">
        <v>0.14000000000000001</v>
      </c>
      <c r="G281" s="82">
        <v>0.14000000000000001</v>
      </c>
      <c r="H281" s="63">
        <f t="shared" si="9"/>
        <v>0</v>
      </c>
      <c r="I281" s="63">
        <f t="shared" si="10"/>
        <v>0</v>
      </c>
    </row>
    <row r="282" spans="1:9" ht="15.75" x14ac:dyDescent="0.2">
      <c r="A282" s="138" t="s">
        <v>305</v>
      </c>
      <c r="B282" s="106"/>
      <c r="C282" s="107"/>
      <c r="D282" s="58">
        <v>17</v>
      </c>
      <c r="E282" s="58">
        <v>13</v>
      </c>
      <c r="F282" s="81">
        <v>0.48</v>
      </c>
      <c r="G282" s="81">
        <v>0.37</v>
      </c>
      <c r="H282" s="62">
        <f t="shared" si="9"/>
        <v>-0.23529411764705888</v>
      </c>
      <c r="I282" s="62">
        <f t="shared" si="10"/>
        <v>-0.22916666666666663</v>
      </c>
    </row>
    <row r="283" spans="1:9" ht="15.75" x14ac:dyDescent="0.2">
      <c r="A283" s="139" t="s">
        <v>306</v>
      </c>
      <c r="B283" s="108"/>
      <c r="C283" s="109"/>
      <c r="D283" s="60">
        <v>1545</v>
      </c>
      <c r="E283" s="60">
        <v>1582</v>
      </c>
      <c r="F283" s="82">
        <v>43.64</v>
      </c>
      <c r="G283" s="82">
        <v>44.68</v>
      </c>
      <c r="H283" s="63">
        <f t="shared" si="9"/>
        <v>2.3948220064724968E-2</v>
      </c>
      <c r="I283" s="63">
        <f t="shared" si="10"/>
        <v>2.3831347387717638E-2</v>
      </c>
    </row>
    <row r="284" spans="1:9" ht="15.75" x14ac:dyDescent="0.2">
      <c r="A284" s="138" t="s">
        <v>237</v>
      </c>
      <c r="B284" s="106"/>
      <c r="C284" s="107"/>
      <c r="D284" s="58">
        <v>2776</v>
      </c>
      <c r="E284" s="58">
        <v>3464</v>
      </c>
      <c r="F284" s="81">
        <v>78.400000000000006</v>
      </c>
      <c r="G284" s="81">
        <v>97.83</v>
      </c>
      <c r="H284" s="62">
        <f t="shared" si="9"/>
        <v>0.24783861671469731</v>
      </c>
      <c r="I284" s="62">
        <f t="shared" si="10"/>
        <v>0.24783163265306118</v>
      </c>
    </row>
    <row r="285" spans="1:9" ht="15.75" x14ac:dyDescent="0.2">
      <c r="A285" s="139" t="s">
        <v>321</v>
      </c>
      <c r="B285" s="108"/>
      <c r="C285" s="109"/>
      <c r="D285" s="60">
        <v>39</v>
      </c>
      <c r="E285" s="60">
        <v>31</v>
      </c>
      <c r="F285" s="82">
        <v>1.1000000000000001</v>
      </c>
      <c r="G285" s="82">
        <v>0.88</v>
      </c>
      <c r="H285" s="63">
        <f t="shared" si="9"/>
        <v>-0.20512820512820518</v>
      </c>
      <c r="I285" s="63">
        <f t="shared" si="10"/>
        <v>-0.20000000000000007</v>
      </c>
    </row>
    <row r="286" spans="1:9" ht="15.75" x14ac:dyDescent="0.2">
      <c r="A286" s="138" t="s">
        <v>307</v>
      </c>
      <c r="B286" s="106"/>
      <c r="C286" s="107"/>
      <c r="D286" s="58">
        <v>352</v>
      </c>
      <c r="E286" s="58">
        <v>440</v>
      </c>
      <c r="F286" s="81">
        <v>9.94</v>
      </c>
      <c r="G286" s="81">
        <v>12.43</v>
      </c>
      <c r="H286" s="62">
        <f t="shared" si="9"/>
        <v>0.25</v>
      </c>
      <c r="I286" s="62">
        <f t="shared" si="10"/>
        <v>0.25050301810865205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14</v>
      </c>
      <c r="E288" s="58">
        <v>16</v>
      </c>
      <c r="F288" s="81">
        <v>0.4</v>
      </c>
      <c r="G288" s="81">
        <v>0.45</v>
      </c>
      <c r="H288" s="62">
        <f t="shared" si="9"/>
        <v>0.14285714285714279</v>
      </c>
      <c r="I288" s="62">
        <f t="shared" si="10"/>
        <v>0.125</v>
      </c>
    </row>
    <row r="289" spans="1:9" ht="15.75" x14ac:dyDescent="0.2">
      <c r="A289" s="139" t="s">
        <v>309</v>
      </c>
      <c r="B289" s="108"/>
      <c r="C289" s="109"/>
      <c r="D289" s="60">
        <v>4</v>
      </c>
      <c r="E289" s="60">
        <v>0</v>
      </c>
      <c r="F289" s="82">
        <v>0.11</v>
      </c>
      <c r="G289" s="82">
        <v>0</v>
      </c>
      <c r="H289" s="63">
        <f t="shared" si="9"/>
        <v>-1</v>
      </c>
      <c r="I289" s="63">
        <f t="shared" si="10"/>
        <v>-1</v>
      </c>
    </row>
    <row r="290" spans="1:9" ht="15.75" x14ac:dyDescent="0.2">
      <c r="A290" s="138" t="s">
        <v>310</v>
      </c>
      <c r="B290" s="106"/>
      <c r="C290" s="107"/>
      <c r="D290" s="58">
        <v>200</v>
      </c>
      <c r="E290" s="58">
        <v>217</v>
      </c>
      <c r="F290" s="81">
        <v>5.65</v>
      </c>
      <c r="G290" s="81">
        <v>6.13</v>
      </c>
      <c r="H290" s="62">
        <f t="shared" si="9"/>
        <v>8.4999999999999964E-2</v>
      </c>
      <c r="I290" s="62">
        <f t="shared" si="10"/>
        <v>8.4955752212389379E-2</v>
      </c>
    </row>
    <row r="291" spans="1:9" ht="15.75" x14ac:dyDescent="0.2">
      <c r="A291" s="139" t="s">
        <v>216</v>
      </c>
      <c r="B291" s="108"/>
      <c r="C291" s="109"/>
      <c r="D291" s="60">
        <v>2184</v>
      </c>
      <c r="E291" s="60">
        <v>2941</v>
      </c>
      <c r="F291" s="82">
        <v>61.68</v>
      </c>
      <c r="G291" s="82">
        <v>83.06</v>
      </c>
      <c r="H291" s="63">
        <f t="shared" si="9"/>
        <v>0.34661172161172171</v>
      </c>
      <c r="I291" s="63">
        <f t="shared" si="10"/>
        <v>0.34662775616083019</v>
      </c>
    </row>
    <row r="292" spans="1:9" ht="15.75" x14ac:dyDescent="0.2">
      <c r="A292" s="138" t="s">
        <v>311</v>
      </c>
      <c r="B292" s="106"/>
      <c r="C292" s="107"/>
      <c r="D292" s="58">
        <v>9</v>
      </c>
      <c r="E292" s="58">
        <v>8</v>
      </c>
      <c r="F292" s="81">
        <v>0.25</v>
      </c>
      <c r="G292" s="81">
        <v>0.23</v>
      </c>
      <c r="H292" s="62">
        <f t="shared" si="9"/>
        <v>-0.11111111111111116</v>
      </c>
      <c r="I292" s="62">
        <f t="shared" si="10"/>
        <v>-7.999999999999996E-2</v>
      </c>
    </row>
    <row r="293" spans="1:9" ht="15.75" x14ac:dyDescent="0.2">
      <c r="A293" s="139" t="s">
        <v>312</v>
      </c>
      <c r="B293" s="108"/>
      <c r="C293" s="109"/>
      <c r="D293" s="60">
        <v>169</v>
      </c>
      <c r="E293" s="60">
        <v>245</v>
      </c>
      <c r="F293" s="82">
        <v>4.7699999999999996</v>
      </c>
      <c r="G293" s="82">
        <v>6.92</v>
      </c>
      <c r="H293" s="63">
        <f t="shared" si="9"/>
        <v>0.4497041420118344</v>
      </c>
      <c r="I293" s="63">
        <f t="shared" si="10"/>
        <v>0.45073375262054527</v>
      </c>
    </row>
    <row r="294" spans="1:9" ht="15.75" x14ac:dyDescent="0.2">
      <c r="A294" s="138" t="s">
        <v>313</v>
      </c>
      <c r="B294" s="106"/>
      <c r="C294" s="107"/>
      <c r="D294" s="58">
        <v>13</v>
      </c>
      <c r="E294" s="58">
        <v>2</v>
      </c>
      <c r="F294" s="81">
        <v>0.37</v>
      </c>
      <c r="G294" s="81">
        <v>0.06</v>
      </c>
      <c r="H294" s="62">
        <f t="shared" si="9"/>
        <v>-0.84615384615384615</v>
      </c>
      <c r="I294" s="62">
        <f t="shared" si="10"/>
        <v>-0.83783783783783783</v>
      </c>
    </row>
    <row r="295" spans="1:9" ht="15.75" x14ac:dyDescent="0.2">
      <c r="A295" s="139" t="s">
        <v>314</v>
      </c>
      <c r="B295" s="108"/>
      <c r="C295" s="109"/>
      <c r="D295" s="60">
        <v>0</v>
      </c>
      <c r="E295" s="60">
        <v>1</v>
      </c>
      <c r="F295" s="82">
        <v>0</v>
      </c>
      <c r="G295" s="82">
        <v>0.03</v>
      </c>
      <c r="H295" s="63" t="str">
        <f t="shared" si="9"/>
        <v>N/A</v>
      </c>
      <c r="I295" s="63" t="str">
        <f t="shared" si="10"/>
        <v>N/A</v>
      </c>
    </row>
    <row r="296" spans="1:9" ht="15.75" x14ac:dyDescent="0.2">
      <c r="A296" s="138" t="s">
        <v>315</v>
      </c>
      <c r="B296" s="106"/>
      <c r="C296" s="107"/>
      <c r="D296" s="58">
        <v>79</v>
      </c>
      <c r="E296" s="58">
        <v>89</v>
      </c>
      <c r="F296" s="81">
        <v>2.23</v>
      </c>
      <c r="G296" s="81">
        <v>2.5099999999999998</v>
      </c>
      <c r="H296" s="62">
        <f t="shared" si="9"/>
        <v>0.12658227848101267</v>
      </c>
      <c r="I296" s="62">
        <f t="shared" si="10"/>
        <v>0.12556053811659185</v>
      </c>
    </row>
    <row r="297" spans="1:9" ht="15.75" x14ac:dyDescent="0.2">
      <c r="A297" s="139" t="s">
        <v>316</v>
      </c>
      <c r="B297" s="108"/>
      <c r="C297" s="109"/>
      <c r="D297" s="60">
        <v>223</v>
      </c>
      <c r="E297" s="60">
        <v>311</v>
      </c>
      <c r="F297" s="82">
        <v>6.3</v>
      </c>
      <c r="G297" s="82">
        <v>8.7799999999999994</v>
      </c>
      <c r="H297" s="63">
        <f t="shared" si="9"/>
        <v>0.39461883408071752</v>
      </c>
      <c r="I297" s="63">
        <f t="shared" si="10"/>
        <v>0.39365079365079358</v>
      </c>
    </row>
    <row r="298" spans="1:9" ht="15.75" x14ac:dyDescent="0.2">
      <c r="A298" s="138" t="s">
        <v>317</v>
      </c>
      <c r="B298" s="106"/>
      <c r="C298" s="107"/>
      <c r="D298" s="58">
        <v>1073</v>
      </c>
      <c r="E298" s="58">
        <v>801</v>
      </c>
      <c r="F298" s="81">
        <v>30.3</v>
      </c>
      <c r="G298" s="81">
        <v>22.62</v>
      </c>
      <c r="H298" s="62">
        <f t="shared" si="9"/>
        <v>-0.25349487418452932</v>
      </c>
      <c r="I298" s="62">
        <f t="shared" si="10"/>
        <v>-0.25346534653465347</v>
      </c>
    </row>
    <row r="299" spans="1:9" ht="15.75" x14ac:dyDescent="0.2">
      <c r="A299" s="139" t="s">
        <v>318</v>
      </c>
      <c r="B299" s="108"/>
      <c r="C299" s="109"/>
      <c r="D299" s="60">
        <v>1001</v>
      </c>
      <c r="E299" s="60">
        <v>1160</v>
      </c>
      <c r="F299" s="82">
        <v>28.27</v>
      </c>
      <c r="G299" s="82">
        <v>32.76</v>
      </c>
      <c r="H299" s="63">
        <f t="shared" si="9"/>
        <v>0.1588411588411589</v>
      </c>
      <c r="I299" s="63">
        <f t="shared" si="10"/>
        <v>0.15882561018747787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217566</v>
      </c>
      <c r="C384" s="166">
        <f>B384/B$403</f>
        <v>0.13523554615168018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285698</v>
      </c>
      <c r="C385" s="166">
        <f>B385/B$403</f>
        <v>0.17758530774313414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1014265</v>
      </c>
      <c r="C386" s="166">
        <f>B386/B$403</f>
        <v>0.63045090325480035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24493</v>
      </c>
      <c r="C387" s="166">
        <f>B387/B$403</f>
        <v>1.5224457092988346E-2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277</v>
      </c>
      <c r="C388" s="166">
        <f>B388/B$403</f>
        <v>1.7217877004686123E-4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79150</v>
      </c>
      <c r="E389" s="166">
        <f>D389/D$403</f>
        <v>4.9726363642646182E-2</v>
      </c>
      <c r="F389" s="165">
        <v>73773</v>
      </c>
      <c r="G389" s="166">
        <f>F389/F$403</f>
        <v>4.6541396311285371E-2</v>
      </c>
      <c r="H389" s="165">
        <v>47023</v>
      </c>
      <c r="I389" s="166">
        <f t="shared" ref="I389:I396" si="11">H389/H$403</f>
        <v>3.2391834912753589E-2</v>
      </c>
    </row>
    <row r="390" spans="1:9" ht="15.75" x14ac:dyDescent="0.25">
      <c r="A390" s="161" t="s">
        <v>345</v>
      </c>
      <c r="B390" s="167"/>
      <c r="C390" s="167"/>
      <c r="D390" s="165">
        <v>283081</v>
      </c>
      <c r="E390" s="166">
        <f t="shared" ref="E390:E397" si="12">D390/D$403</f>
        <v>0.17784698352904516</v>
      </c>
      <c r="F390" s="165">
        <v>294251</v>
      </c>
      <c r="G390" s="166">
        <f t="shared" ref="G390:G397" si="13">F390/F$403</f>
        <v>0.18563502102384385</v>
      </c>
      <c r="H390" s="165">
        <v>365057</v>
      </c>
      <c r="I390" s="166">
        <f t="shared" si="11"/>
        <v>0.2514698355644065</v>
      </c>
    </row>
    <row r="391" spans="1:9" ht="15.75" x14ac:dyDescent="0.25">
      <c r="A391" s="161" t="s">
        <v>346</v>
      </c>
      <c r="B391" s="167"/>
      <c r="C391" s="167"/>
      <c r="D391" s="165">
        <v>218282</v>
      </c>
      <c r="E391" s="166">
        <f t="shared" si="12"/>
        <v>0.13713670383631199</v>
      </c>
      <c r="F391" s="165">
        <v>204876</v>
      </c>
      <c r="G391" s="166">
        <f t="shared" si="13"/>
        <v>0.12925074364158842</v>
      </c>
      <c r="H391" s="165">
        <v>190728</v>
      </c>
      <c r="I391" s="166">
        <f t="shared" si="11"/>
        <v>0.13138315056971411</v>
      </c>
    </row>
    <row r="392" spans="1:9" ht="15.75" x14ac:dyDescent="0.25">
      <c r="A392" s="161" t="s">
        <v>347</v>
      </c>
      <c r="B392" s="167"/>
      <c r="C392" s="167"/>
      <c r="D392" s="165">
        <v>61716</v>
      </c>
      <c r="E392" s="166">
        <f t="shared" si="12"/>
        <v>3.8773370291466228E-2</v>
      </c>
      <c r="F392" s="165">
        <v>68179</v>
      </c>
      <c r="G392" s="166">
        <f t="shared" si="13"/>
        <v>4.3012292561060622E-2</v>
      </c>
      <c r="H392" s="165">
        <v>51712</v>
      </c>
      <c r="I392" s="166">
        <f t="shared" si="11"/>
        <v>3.5621856687329895E-2</v>
      </c>
    </row>
    <row r="393" spans="1:9" ht="15.75" x14ac:dyDescent="0.25">
      <c r="A393" s="161" t="s">
        <v>348</v>
      </c>
      <c r="B393" s="167"/>
      <c r="C393" s="167"/>
      <c r="D393" s="165">
        <v>87774</v>
      </c>
      <c r="E393" s="166">
        <f t="shared" si="12"/>
        <v>5.5144432626274491E-2</v>
      </c>
      <c r="F393" s="165">
        <v>94068</v>
      </c>
      <c r="G393" s="166">
        <f t="shared" si="13"/>
        <v>5.9344964529163685E-2</v>
      </c>
      <c r="H393" s="165">
        <v>58084</v>
      </c>
      <c r="I393" s="166">
        <f t="shared" si="11"/>
        <v>4.0011214492320347E-2</v>
      </c>
    </row>
    <row r="394" spans="1:9" ht="15.75" x14ac:dyDescent="0.25">
      <c r="A394" s="161" t="s">
        <v>349</v>
      </c>
      <c r="B394" s="167"/>
      <c r="C394" s="167"/>
      <c r="D394" s="165">
        <v>60408</v>
      </c>
      <c r="E394" s="166">
        <f t="shared" si="12"/>
        <v>3.7951613075489207E-2</v>
      </c>
      <c r="F394" s="165">
        <v>59355</v>
      </c>
      <c r="G394" s="166">
        <f t="shared" si="13"/>
        <v>3.7445468912154084E-2</v>
      </c>
      <c r="H394" s="165">
        <v>42486</v>
      </c>
      <c r="I394" s="166">
        <f t="shared" si="11"/>
        <v>2.9266518471880762E-2</v>
      </c>
    </row>
    <row r="395" spans="1:9" ht="15.75" x14ac:dyDescent="0.25">
      <c r="A395" s="161" t="s">
        <v>350</v>
      </c>
      <c r="B395" s="167"/>
      <c r="C395" s="167"/>
      <c r="D395" s="165">
        <v>642553</v>
      </c>
      <c r="E395" s="166">
        <f t="shared" si="12"/>
        <v>0.40368697583920699</v>
      </c>
      <c r="F395" s="165">
        <v>640347</v>
      </c>
      <c r="G395" s="166">
        <f t="shared" si="13"/>
        <v>0.40397765447714823</v>
      </c>
      <c r="H395" s="165">
        <v>574524</v>
      </c>
      <c r="I395" s="166">
        <f t="shared" si="11"/>
        <v>0.3957613627674722</v>
      </c>
    </row>
    <row r="396" spans="1:9" ht="15.75" x14ac:dyDescent="0.25">
      <c r="A396" s="161" t="s">
        <v>351</v>
      </c>
      <c r="B396" s="167"/>
      <c r="C396" s="167"/>
      <c r="D396" s="165">
        <v>29505</v>
      </c>
      <c r="E396" s="166">
        <f t="shared" si="12"/>
        <v>1.8536656465903672E-2</v>
      </c>
      <c r="F396" s="165">
        <v>31030</v>
      </c>
      <c r="G396" s="166">
        <f t="shared" si="13"/>
        <v>1.957599023408544E-2</v>
      </c>
      <c r="H396" s="165">
        <v>27244</v>
      </c>
      <c r="I396" s="166">
        <f t="shared" si="11"/>
        <v>1.8767053364588795E-2</v>
      </c>
    </row>
    <row r="397" spans="1:9" ht="15.75" x14ac:dyDescent="0.25">
      <c r="A397" s="161" t="s">
        <v>352</v>
      </c>
      <c r="B397" s="167"/>
      <c r="C397" s="167"/>
      <c r="D397" s="165">
        <v>22364</v>
      </c>
      <c r="E397" s="166">
        <f t="shared" si="12"/>
        <v>1.4050289279900685E-2</v>
      </c>
      <c r="F397" s="165">
        <v>26688</v>
      </c>
      <c r="G397" s="166">
        <f t="shared" si="13"/>
        <v>1.6836739521987502E-2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15710</v>
      </c>
      <c r="I398" s="166">
        <f>H398/H$403</f>
        <v>1.0821847318957934E-2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21380</v>
      </c>
      <c r="I399" s="166">
        <f>H399/H$403</f>
        <v>1.4727631806449435E-2</v>
      </c>
    </row>
    <row r="400" spans="1:9" x14ac:dyDescent="0.2">
      <c r="A400" s="163" t="s">
        <v>53</v>
      </c>
      <c r="B400" s="167"/>
      <c r="C400" s="167"/>
      <c r="D400" s="165">
        <v>20616</v>
      </c>
      <c r="E400" s="166">
        <f>D400/D$403</f>
        <v>1.295209997292222E-2</v>
      </c>
      <c r="F400" s="165">
        <v>9809</v>
      </c>
      <c r="G400" s="166">
        <f>F400/F$403</f>
        <v>6.1882335870494382E-3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360</v>
      </c>
      <c r="C401" s="166">
        <f>B401/B$403</f>
        <v>2.2377024266018064E-4</v>
      </c>
      <c r="D401" s="165">
        <v>705</v>
      </c>
      <c r="E401" s="166">
        <f>D401/D$403</f>
        <v>4.4291960035458696E-4</v>
      </c>
      <c r="F401" s="165">
        <v>556</v>
      </c>
      <c r="G401" s="166">
        <f>F401/F$403</f>
        <v>3.5076540670807299E-4</v>
      </c>
      <c r="H401" s="165">
        <v>4425</v>
      </c>
      <c r="I401" s="166">
        <f>H401/H$403</f>
        <v>3.0481651423544787E-3</v>
      </c>
    </row>
    <row r="402" spans="1:9" x14ac:dyDescent="0.2">
      <c r="A402" s="163" t="s">
        <v>356</v>
      </c>
      <c r="B402" s="165">
        <v>66134</v>
      </c>
      <c r="C402" s="166">
        <f>B402/B$403</f>
        <v>4.1107836744689964E-2</v>
      </c>
      <c r="D402" s="165">
        <v>85557</v>
      </c>
      <c r="E402" s="166">
        <f>D402/D$403</f>
        <v>5.3751591840478577E-2</v>
      </c>
      <c r="F402" s="165">
        <v>82173</v>
      </c>
      <c r="G402" s="166">
        <f>F402/F$403</f>
        <v>5.1840729793925323E-2</v>
      </c>
      <c r="H402" s="165">
        <v>53320</v>
      </c>
      <c r="I402" s="166">
        <f>H402/H$403</f>
        <v>3.6729528901771932E-2</v>
      </c>
    </row>
    <row r="403" spans="1:9" ht="15.75" x14ac:dyDescent="0.2">
      <c r="A403" s="140" t="s">
        <v>357</v>
      </c>
      <c r="B403" s="168">
        <f>SUM(B384:B388,B401:B402)</f>
        <v>1608793</v>
      </c>
      <c r="C403" s="169">
        <f>SUM(C384:C388,C401:C402)</f>
        <v>1</v>
      </c>
      <c r="D403" s="168">
        <f>SUM(D389:D397,D400:D402)</f>
        <v>1591711</v>
      </c>
      <c r="E403" s="169">
        <f>SUM(E389:E397,E400:E402)</f>
        <v>1</v>
      </c>
      <c r="F403" s="168">
        <f>SUM(F389:F397,F400:F402)</f>
        <v>1585105</v>
      </c>
      <c r="G403" s="169">
        <f>SUM(G389:G397,G400:G402)</f>
        <v>1.0000000000000002</v>
      </c>
      <c r="H403" s="168">
        <f>SUM(H389:H396,H398:H402)</f>
        <v>1451693</v>
      </c>
      <c r="I403" s="169">
        <f>SUM(I389:I396,I398:I402)</f>
        <v>1</v>
      </c>
    </row>
    <row r="404" spans="1:9" x14ac:dyDescent="0.2">
      <c r="A404" s="163" t="s">
        <v>358</v>
      </c>
      <c r="B404" s="165">
        <v>2502718</v>
      </c>
      <c r="C404" s="170"/>
      <c r="D404" s="165">
        <v>2503904</v>
      </c>
      <c r="E404" s="170"/>
      <c r="F404" s="165">
        <v>2503904</v>
      </c>
      <c r="G404" s="170"/>
      <c r="H404" s="165">
        <v>2535398</v>
      </c>
      <c r="I404" s="170"/>
    </row>
    <row r="405" spans="1:9" ht="15.75" x14ac:dyDescent="0.2">
      <c r="A405" s="140" t="s">
        <v>359</v>
      </c>
      <c r="B405" s="171">
        <f>B403/B404</f>
        <v>0.64281832791389204</v>
      </c>
      <c r="C405" s="169"/>
      <c r="D405" s="171">
        <f>D403/D404</f>
        <v>0.63569170383529083</v>
      </c>
      <c r="E405" s="169"/>
      <c r="F405" s="171">
        <f>F403/F404</f>
        <v>0.63305342377343543</v>
      </c>
      <c r="G405" s="169"/>
      <c r="H405" s="171">
        <f>H403/H404</f>
        <v>0.57257006592258886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363733</v>
      </c>
      <c r="D429" s="177">
        <f t="shared" ref="D429:D434" si="14">C429/$B$58</f>
        <v>0.1019717992394721</v>
      </c>
      <c r="E429" s="172">
        <v>165052</v>
      </c>
      <c r="F429" s="177">
        <f>E429/$C$58</f>
        <v>9.6078328647352274E-2</v>
      </c>
      <c r="G429" s="172">
        <v>198681</v>
      </c>
      <c r="H429" s="177">
        <f>G429/$D$58</f>
        <v>0.10744705820001665</v>
      </c>
    </row>
    <row r="430" spans="1:8" x14ac:dyDescent="0.2">
      <c r="A430" s="258" t="s">
        <v>364</v>
      </c>
      <c r="B430" s="259"/>
      <c r="C430" s="165">
        <v>330272</v>
      </c>
      <c r="D430" s="178">
        <f t="shared" si="14"/>
        <v>9.2591076637035752E-2</v>
      </c>
      <c r="E430" s="165">
        <v>146214</v>
      </c>
      <c r="F430" s="178">
        <f t="shared" ref="F430:F441" si="15">E430/$C$58</f>
        <v>8.5112550861813033E-2</v>
      </c>
      <c r="G430" s="165">
        <v>184058</v>
      </c>
      <c r="H430" s="178">
        <f t="shared" ref="H430:H441" si="16">G430/$D$58</f>
        <v>9.9538912317628084E-2</v>
      </c>
    </row>
    <row r="431" spans="1:8" x14ac:dyDescent="0.2">
      <c r="A431" s="258" t="s">
        <v>365</v>
      </c>
      <c r="B431" s="259"/>
      <c r="C431" s="165">
        <v>33461</v>
      </c>
      <c r="D431" s="178">
        <f t="shared" si="14"/>
        <v>9.3807226024363363E-3</v>
      </c>
      <c r="E431" s="165">
        <v>18838</v>
      </c>
      <c r="F431" s="178">
        <f t="shared" si="15"/>
        <v>1.0965777785539237E-2</v>
      </c>
      <c r="G431" s="165">
        <v>14623</v>
      </c>
      <c r="H431" s="178">
        <f t="shared" si="16"/>
        <v>7.9081458823885703E-3</v>
      </c>
    </row>
    <row r="432" spans="1:8" ht="15.75" x14ac:dyDescent="0.25">
      <c r="A432" s="256" t="s">
        <v>366</v>
      </c>
      <c r="B432" s="257"/>
      <c r="C432" s="172">
        <v>12057</v>
      </c>
      <c r="D432" s="177">
        <f t="shared" si="14"/>
        <v>3.3801551781947612E-3</v>
      </c>
      <c r="E432" s="172">
        <v>7428</v>
      </c>
      <c r="F432" s="177">
        <f t="shared" si="15"/>
        <v>4.3239089813666767E-3</v>
      </c>
      <c r="G432" s="172">
        <v>4629</v>
      </c>
      <c r="H432" s="177">
        <f t="shared" si="16"/>
        <v>2.5033718997180261E-3</v>
      </c>
    </row>
    <row r="433" spans="1:8" x14ac:dyDescent="0.2">
      <c r="A433" s="258" t="s">
        <v>364</v>
      </c>
      <c r="B433" s="259"/>
      <c r="C433" s="165">
        <v>311</v>
      </c>
      <c r="D433" s="178">
        <f t="shared" si="14"/>
        <v>8.7188211032476629E-5</v>
      </c>
      <c r="E433" s="165">
        <v>198</v>
      </c>
      <c r="F433" s="178">
        <f t="shared" si="15"/>
        <v>1.1525767074725389E-4</v>
      </c>
      <c r="G433" s="165">
        <v>113</v>
      </c>
      <c r="H433" s="178">
        <f t="shared" si="16"/>
        <v>6.1110612371600113E-5</v>
      </c>
    </row>
    <row r="434" spans="1:8" x14ac:dyDescent="0.2">
      <c r="A434" s="258" t="s">
        <v>365</v>
      </c>
      <c r="B434" s="259"/>
      <c r="C434" s="165">
        <v>11746</v>
      </c>
      <c r="D434" s="178">
        <f t="shared" si="14"/>
        <v>3.2929669671622843E-3</v>
      </c>
      <c r="E434" s="165">
        <v>7230</v>
      </c>
      <c r="F434" s="178">
        <f t="shared" si="15"/>
        <v>4.2086513106194224E-3</v>
      </c>
      <c r="G434" s="165">
        <v>4516</v>
      </c>
      <c r="H434" s="178">
        <f t="shared" si="16"/>
        <v>2.442261287346426E-3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2617</v>
      </c>
      <c r="D436" s="177">
        <f t="shared" ref="D436:D441" si="17">C436/$B$58</f>
        <v>7.3367057322183704E-4</v>
      </c>
      <c r="E436" s="172">
        <v>1022</v>
      </c>
      <c r="F436" s="177">
        <f t="shared" si="15"/>
        <v>5.9491585607926E-4</v>
      </c>
      <c r="G436" s="172">
        <v>1595</v>
      </c>
      <c r="H436" s="177">
        <f t="shared" si="16"/>
        <v>8.6257899763453262E-4</v>
      </c>
    </row>
    <row r="437" spans="1:8" x14ac:dyDescent="0.2">
      <c r="A437" s="258" t="s">
        <v>364</v>
      </c>
      <c r="B437" s="259"/>
      <c r="C437" s="165">
        <v>2410</v>
      </c>
      <c r="D437" s="178">
        <f t="shared" si="17"/>
        <v>6.756385485153333E-4</v>
      </c>
      <c r="E437" s="165">
        <v>908</v>
      </c>
      <c r="F437" s="178">
        <f t="shared" si="15"/>
        <v>5.2855537898235624E-4</v>
      </c>
      <c r="G437" s="165">
        <v>1502</v>
      </c>
      <c r="H437" s="178">
        <f t="shared" si="16"/>
        <v>8.1228442285082633E-4</v>
      </c>
    </row>
    <row r="438" spans="1:8" x14ac:dyDescent="0.2">
      <c r="A438" s="258" t="s">
        <v>365</v>
      </c>
      <c r="B438" s="259"/>
      <c r="C438" s="165">
        <v>207</v>
      </c>
      <c r="D438" s="178">
        <f t="shared" si="17"/>
        <v>5.8032024706503739E-5</v>
      </c>
      <c r="E438" s="165">
        <v>114</v>
      </c>
      <c r="F438" s="178">
        <f t="shared" si="15"/>
        <v>6.6360477096903754E-5</v>
      </c>
      <c r="G438" s="165">
        <v>93</v>
      </c>
      <c r="H438" s="178">
        <f t="shared" si="16"/>
        <v>5.0294574783706291E-5</v>
      </c>
    </row>
    <row r="439" spans="1:8" ht="15.75" x14ac:dyDescent="0.25">
      <c r="A439" s="256" t="s">
        <v>366</v>
      </c>
      <c r="B439" s="257"/>
      <c r="C439" s="172">
        <v>17</v>
      </c>
      <c r="D439" s="177">
        <f t="shared" si="17"/>
        <v>4.7659150725147995E-6</v>
      </c>
      <c r="E439" s="172">
        <v>10</v>
      </c>
      <c r="F439" s="177">
        <f t="shared" si="15"/>
        <v>5.8210944821845407E-6</v>
      </c>
      <c r="G439" s="172">
        <v>7</v>
      </c>
      <c r="H439" s="177">
        <f t="shared" si="16"/>
        <v>3.7856131557628389E-6</v>
      </c>
    </row>
    <row r="440" spans="1:8" x14ac:dyDescent="0.2">
      <c r="A440" s="258" t="s">
        <v>364</v>
      </c>
      <c r="B440" s="259"/>
      <c r="C440" s="175">
        <v>0</v>
      </c>
      <c r="D440" s="178">
        <f t="shared" si="17"/>
        <v>0</v>
      </c>
      <c r="E440" s="175">
        <v>0</v>
      </c>
      <c r="F440" s="178">
        <f t="shared" si="15"/>
        <v>0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17</v>
      </c>
      <c r="D441" s="178">
        <f t="shared" si="17"/>
        <v>4.7659150725147995E-6</v>
      </c>
      <c r="E441" s="165">
        <v>10</v>
      </c>
      <c r="F441" s="178">
        <f t="shared" si="15"/>
        <v>5.8210944821845407E-6</v>
      </c>
      <c r="G441" s="165">
        <v>7</v>
      </c>
      <c r="H441" s="178">
        <f t="shared" si="16"/>
        <v>3.7856131557628389E-6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231</v>
      </c>
      <c r="D467" s="60">
        <v>231</v>
      </c>
      <c r="E467" s="60">
        <v>231</v>
      </c>
      <c r="F467" s="60">
        <v>231</v>
      </c>
      <c r="G467" s="60">
        <v>232</v>
      </c>
      <c r="H467" s="60">
        <v>230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945</v>
      </c>
      <c r="D469" s="60">
        <v>951</v>
      </c>
      <c r="E469" s="60">
        <v>948</v>
      </c>
      <c r="F469" s="60">
        <v>949</v>
      </c>
      <c r="G469" s="60">
        <v>956</v>
      </c>
      <c r="H469" s="60">
        <v>950</v>
      </c>
    </row>
    <row r="470" spans="1:8" x14ac:dyDescent="0.2">
      <c r="A470" s="138" t="s">
        <v>441</v>
      </c>
      <c r="B470" s="106"/>
      <c r="C470" s="58">
        <v>182</v>
      </c>
      <c r="D470" s="58">
        <v>187</v>
      </c>
      <c r="E470" s="58">
        <v>187</v>
      </c>
      <c r="F470" s="58">
        <v>189</v>
      </c>
      <c r="G470" s="58">
        <v>191</v>
      </c>
      <c r="H470" s="58">
        <v>191</v>
      </c>
    </row>
    <row r="471" spans="1:8" x14ac:dyDescent="0.2">
      <c r="A471" s="139" t="s">
        <v>442</v>
      </c>
      <c r="B471" s="108"/>
      <c r="C471" s="60">
        <v>8</v>
      </c>
      <c r="D471" s="60">
        <v>9</v>
      </c>
      <c r="E471" s="60">
        <v>9</v>
      </c>
      <c r="F471" s="60">
        <v>10</v>
      </c>
      <c r="G471" s="60">
        <v>11</v>
      </c>
      <c r="H471" s="60">
        <v>10</v>
      </c>
    </row>
    <row r="472" spans="1:8" x14ac:dyDescent="0.2">
      <c r="A472" s="138" t="s">
        <v>443</v>
      </c>
      <c r="B472" s="106"/>
      <c r="C472" s="58">
        <v>755</v>
      </c>
      <c r="D472" s="58">
        <v>755</v>
      </c>
      <c r="E472" s="58">
        <v>752</v>
      </c>
      <c r="F472" s="58">
        <v>750</v>
      </c>
      <c r="G472" s="58">
        <v>754</v>
      </c>
      <c r="H472" s="58">
        <v>749</v>
      </c>
    </row>
    <row r="473" spans="1:8" x14ac:dyDescent="0.2">
      <c r="A473" s="139" t="s">
        <v>444</v>
      </c>
      <c r="B473" s="108"/>
      <c r="C473" s="60">
        <v>2945760</v>
      </c>
      <c r="D473" s="60">
        <v>2739025</v>
      </c>
      <c r="E473" s="60">
        <v>3026897</v>
      </c>
      <c r="F473" s="60">
        <v>2872379</v>
      </c>
      <c r="G473" s="60">
        <v>2823695</v>
      </c>
      <c r="H473" s="60">
        <v>2886709</v>
      </c>
    </row>
    <row r="474" spans="1:8" x14ac:dyDescent="0.2">
      <c r="A474" s="138" t="s">
        <v>445</v>
      </c>
      <c r="B474" s="106"/>
      <c r="C474" s="58">
        <v>0</v>
      </c>
      <c r="D474" s="58">
        <v>15274</v>
      </c>
      <c r="E474" s="58">
        <v>15319</v>
      </c>
      <c r="F474" s="58">
        <v>16031</v>
      </c>
      <c r="G474" s="58">
        <v>17120</v>
      </c>
      <c r="H474" s="58">
        <v>17081</v>
      </c>
    </row>
    <row r="475" spans="1:8" x14ac:dyDescent="0.2">
      <c r="A475" s="139" t="s">
        <v>446</v>
      </c>
      <c r="B475" s="108"/>
      <c r="C475" s="60">
        <v>10466</v>
      </c>
      <c r="D475" s="60">
        <v>10593</v>
      </c>
      <c r="E475" s="60">
        <v>10628</v>
      </c>
      <c r="F475" s="60">
        <v>10783</v>
      </c>
      <c r="G475" s="60">
        <v>10885</v>
      </c>
      <c r="H475" s="60">
        <v>11135</v>
      </c>
    </row>
    <row r="476" spans="1:8" x14ac:dyDescent="0.2">
      <c r="A476" s="138" t="s">
        <v>447</v>
      </c>
      <c r="B476" s="106"/>
      <c r="C476" s="58">
        <v>1444271</v>
      </c>
      <c r="D476" s="58">
        <v>1329483</v>
      </c>
      <c r="E476" s="58">
        <v>1546522</v>
      </c>
      <c r="F476" s="58">
        <v>1536241</v>
      </c>
      <c r="G476" s="58">
        <v>1361147</v>
      </c>
      <c r="H476" s="58">
        <v>1479072</v>
      </c>
    </row>
    <row r="477" spans="1:8" x14ac:dyDescent="0.2">
      <c r="A477" s="139" t="s">
        <v>448</v>
      </c>
      <c r="B477" s="108"/>
      <c r="C477" s="60">
        <v>2213919</v>
      </c>
      <c r="D477" s="60">
        <v>0</v>
      </c>
      <c r="E477" s="60">
        <v>2222274</v>
      </c>
      <c r="F477" s="60">
        <v>2234446</v>
      </c>
      <c r="G477" s="60">
        <v>2255455</v>
      </c>
      <c r="H477" s="60">
        <v>2285826</v>
      </c>
    </row>
    <row r="478" spans="1:8" x14ac:dyDescent="0.2">
      <c r="A478" s="138" t="s">
        <v>449</v>
      </c>
      <c r="B478" s="106"/>
      <c r="C478" s="58">
        <v>2213919</v>
      </c>
      <c r="D478" s="58">
        <v>0</v>
      </c>
      <c r="E478" s="58">
        <v>2222274</v>
      </c>
      <c r="F478" s="58">
        <v>2234446</v>
      </c>
      <c r="G478" s="58">
        <v>2255455</v>
      </c>
      <c r="H478" s="58">
        <v>2285826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467245</v>
      </c>
      <c r="D481" s="60">
        <v>0</v>
      </c>
      <c r="E481" s="60">
        <v>455063</v>
      </c>
      <c r="F481" s="60">
        <v>459835</v>
      </c>
      <c r="G481" s="60">
        <v>463615</v>
      </c>
      <c r="H481" s="60">
        <v>465507</v>
      </c>
    </row>
    <row r="482" spans="1:8" x14ac:dyDescent="0.2">
      <c r="A482" s="138" t="s">
        <v>453</v>
      </c>
      <c r="B482" s="106"/>
      <c r="C482" s="58">
        <v>459966</v>
      </c>
      <c r="D482" s="58">
        <v>0</v>
      </c>
      <c r="E482" s="58">
        <v>455063</v>
      </c>
      <c r="F482" s="58">
        <v>459835</v>
      </c>
      <c r="G482" s="58">
        <v>463615</v>
      </c>
      <c r="H482" s="58">
        <v>465507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7279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0</v>
      </c>
      <c r="E487" s="186">
        <f t="shared" si="18"/>
        <v>0</v>
      </c>
      <c r="F487" s="186">
        <f t="shared" si="18"/>
        <v>4.3290043290042934E-3</v>
      </c>
      <c r="G487" s="186">
        <f t="shared" si="18"/>
        <v>-8.6206896551723755E-3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6.3492063492063266E-3</v>
      </c>
      <c r="D489" s="186">
        <f t="shared" si="19"/>
        <v>-3.154574132492094E-3</v>
      </c>
      <c r="E489" s="186">
        <f t="shared" si="19"/>
        <v>1.0548523206750371E-3</v>
      </c>
      <c r="F489" s="186">
        <f t="shared" si="19"/>
        <v>7.3761854583771491E-3</v>
      </c>
      <c r="G489" s="186">
        <f t="shared" si="19"/>
        <v>-6.2761506276151069E-3</v>
      </c>
    </row>
    <row r="490" spans="1:8" x14ac:dyDescent="0.2">
      <c r="A490" s="138" t="s">
        <v>441</v>
      </c>
      <c r="B490" s="106"/>
      <c r="C490" s="187">
        <f t="shared" si="19"/>
        <v>2.7472527472527375E-2</v>
      </c>
      <c r="D490" s="187">
        <f t="shared" si="19"/>
        <v>0</v>
      </c>
      <c r="E490" s="187">
        <f t="shared" si="19"/>
        <v>1.0695187165775444E-2</v>
      </c>
      <c r="F490" s="187">
        <f t="shared" si="19"/>
        <v>1.0582010582010692E-2</v>
      </c>
      <c r="G490" s="187">
        <f t="shared" si="19"/>
        <v>0</v>
      </c>
    </row>
    <row r="491" spans="1:8" x14ac:dyDescent="0.2">
      <c r="A491" s="139" t="s">
        <v>442</v>
      </c>
      <c r="B491" s="108"/>
      <c r="C491" s="186">
        <f t="shared" si="19"/>
        <v>0.125</v>
      </c>
      <c r="D491" s="186">
        <f t="shared" si="19"/>
        <v>0</v>
      </c>
      <c r="E491" s="186">
        <f t="shared" si="19"/>
        <v>0.11111111111111116</v>
      </c>
      <c r="F491" s="186">
        <f t="shared" si="19"/>
        <v>0.10000000000000009</v>
      </c>
      <c r="G491" s="186">
        <f t="shared" si="19"/>
        <v>-9.0909090909090939E-2</v>
      </c>
    </row>
    <row r="492" spans="1:8" x14ac:dyDescent="0.2">
      <c r="A492" s="138" t="s">
        <v>443</v>
      </c>
      <c r="B492" s="106"/>
      <c r="C492" s="187">
        <f t="shared" si="19"/>
        <v>0</v>
      </c>
      <c r="D492" s="187">
        <f t="shared" si="19"/>
        <v>-3.9735099337748769E-3</v>
      </c>
      <c r="E492" s="187">
        <f t="shared" si="19"/>
        <v>-2.6595744680850686E-3</v>
      </c>
      <c r="F492" s="187">
        <f t="shared" si="19"/>
        <v>5.3333333333334121E-3</v>
      </c>
      <c r="G492" s="187">
        <f t="shared" si="19"/>
        <v>-6.6312997347479641E-3</v>
      </c>
    </row>
    <row r="493" spans="1:8" x14ac:dyDescent="0.2">
      <c r="A493" s="139" t="s">
        <v>444</v>
      </c>
      <c r="B493" s="108"/>
      <c r="C493" s="186">
        <f t="shared" si="19"/>
        <v>-7.0180530661017815E-2</v>
      </c>
      <c r="D493" s="186">
        <f t="shared" si="19"/>
        <v>0.10510017250664005</v>
      </c>
      <c r="E493" s="186">
        <f t="shared" si="19"/>
        <v>-5.1048317798722542E-2</v>
      </c>
      <c r="F493" s="186">
        <f t="shared" si="19"/>
        <v>-1.6949016825425933E-2</v>
      </c>
      <c r="G493" s="186">
        <f t="shared" si="19"/>
        <v>2.2316149584144185E-2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2.94618305617389E-3</v>
      </c>
      <c r="E494" s="187">
        <f t="shared" si="19"/>
        <v>4.6478229649455027E-2</v>
      </c>
      <c r="F494" s="187">
        <f t="shared" si="19"/>
        <v>6.7930883912419748E-2</v>
      </c>
      <c r="G494" s="187">
        <f t="shared" si="19"/>
        <v>-2.2780373831775558E-3</v>
      </c>
    </row>
    <row r="495" spans="1:8" x14ac:dyDescent="0.2">
      <c r="A495" s="139" t="s">
        <v>446</v>
      </c>
      <c r="B495" s="108"/>
      <c r="C495" s="186">
        <f t="shared" si="19"/>
        <v>1.2134530861838355E-2</v>
      </c>
      <c r="D495" s="186">
        <f t="shared" si="19"/>
        <v>3.3040687246295164E-3</v>
      </c>
      <c r="E495" s="186">
        <f t="shared" si="19"/>
        <v>1.4584117425668008E-2</v>
      </c>
      <c r="F495" s="186">
        <f t="shared" si="19"/>
        <v>9.4593341370676765E-3</v>
      </c>
      <c r="G495" s="186">
        <f t="shared" si="19"/>
        <v>2.2967386311437687E-2</v>
      </c>
    </row>
    <row r="496" spans="1:8" x14ac:dyDescent="0.2">
      <c r="A496" s="138" t="s">
        <v>447</v>
      </c>
      <c r="B496" s="106"/>
      <c r="C496" s="187">
        <f t="shared" si="19"/>
        <v>-7.9478158877385185E-2</v>
      </c>
      <c r="D496" s="187">
        <f t="shared" si="19"/>
        <v>0.16325067714291941</v>
      </c>
      <c r="E496" s="187">
        <f t="shared" si="19"/>
        <v>-6.6478200762744022E-3</v>
      </c>
      <c r="F496" s="187">
        <f t="shared" si="19"/>
        <v>-0.11397560669191875</v>
      </c>
      <c r="G496" s="187">
        <f t="shared" si="19"/>
        <v>8.6636491135784643E-2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5.4772723795535327E-3</v>
      </c>
      <c r="F497" s="186">
        <f t="shared" si="19"/>
        <v>9.4023306000681206E-3</v>
      </c>
      <c r="G497" s="186">
        <f t="shared" si="19"/>
        <v>1.346557568206852E-2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5.4772723795535327E-3</v>
      </c>
      <c r="F498" s="187">
        <f t="shared" si="19"/>
        <v>9.4023306000681206E-3</v>
      </c>
      <c r="G498" s="187">
        <f t="shared" si="19"/>
        <v>1.346557568206852E-2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1.0486460116511331E-2</v>
      </c>
      <c r="F501" s="186">
        <f t="shared" si="19"/>
        <v>8.2203399045310821E-3</v>
      </c>
      <c r="G501" s="186">
        <f t="shared" si="19"/>
        <v>4.0809723585302216E-3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1.0486460116511331E-2</v>
      </c>
      <c r="F502" s="187">
        <f t="shared" si="19"/>
        <v>8.2203399045310821E-3</v>
      </c>
      <c r="G502" s="187">
        <f t="shared" si="19"/>
        <v>4.0809723585302216E-3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61718987</v>
      </c>
      <c r="D508" s="205">
        <v>63017771</v>
      </c>
      <c r="E508" s="205">
        <v>63692648</v>
      </c>
      <c r="F508" s="205">
        <v>63029028</v>
      </c>
      <c r="G508" s="205">
        <v>63206377</v>
      </c>
      <c r="H508" s="205">
        <v>61343626</v>
      </c>
    </row>
    <row r="509" spans="1:9" x14ac:dyDescent="0.2">
      <c r="A509" s="208" t="s">
        <v>458</v>
      </c>
      <c r="B509" s="273"/>
      <c r="C509" s="206">
        <v>37701760</v>
      </c>
      <c r="D509" s="206">
        <v>38429952</v>
      </c>
      <c r="E509" s="206">
        <v>39433246</v>
      </c>
      <c r="F509" s="206">
        <v>38507168</v>
      </c>
      <c r="G509" s="206">
        <v>38385721</v>
      </c>
      <c r="H509" s="206">
        <v>36469033</v>
      </c>
    </row>
    <row r="510" spans="1:9" x14ac:dyDescent="0.2">
      <c r="A510" s="208" t="s">
        <v>459</v>
      </c>
      <c r="B510" s="273"/>
      <c r="C510" s="206">
        <v>7303141</v>
      </c>
      <c r="D510" s="206">
        <v>7320955</v>
      </c>
      <c r="E510" s="206">
        <v>7153212</v>
      </c>
      <c r="F510" s="206">
        <v>7224065</v>
      </c>
      <c r="G510" s="206">
        <v>7367756</v>
      </c>
      <c r="H510" s="206">
        <v>7119558</v>
      </c>
    </row>
    <row r="511" spans="1:9" x14ac:dyDescent="0.2">
      <c r="A511" s="208" t="s">
        <v>460</v>
      </c>
      <c r="B511" s="273"/>
      <c r="C511" s="206">
        <v>16714086</v>
      </c>
      <c r="D511" s="206">
        <v>17266864</v>
      </c>
      <c r="E511" s="206">
        <v>17106190</v>
      </c>
      <c r="F511" s="206">
        <v>17297795</v>
      </c>
      <c r="G511" s="206">
        <v>17452900</v>
      </c>
      <c r="H511" s="206">
        <v>17755035</v>
      </c>
    </row>
    <row r="512" spans="1:9" ht="15.75" x14ac:dyDescent="0.25">
      <c r="A512" s="276" t="s">
        <v>461</v>
      </c>
      <c r="B512" s="257"/>
      <c r="C512" s="205">
        <v>61651864</v>
      </c>
      <c r="D512" s="205">
        <v>62950561</v>
      </c>
      <c r="E512" s="205">
        <v>63627417</v>
      </c>
      <c r="F512" s="205">
        <v>62958691</v>
      </c>
      <c r="G512" s="205">
        <v>63136591</v>
      </c>
      <c r="H512" s="205">
        <v>61272864</v>
      </c>
    </row>
    <row r="513" spans="1:8" x14ac:dyDescent="0.2">
      <c r="A513" s="208" t="s">
        <v>458</v>
      </c>
      <c r="B513" s="273"/>
      <c r="C513" s="206">
        <v>37663493</v>
      </c>
      <c r="D513" s="206">
        <v>38392247</v>
      </c>
      <c r="E513" s="206">
        <v>39398973</v>
      </c>
      <c r="F513" s="206">
        <v>38468476</v>
      </c>
      <c r="G513" s="206">
        <v>38346996</v>
      </c>
      <c r="H513" s="206">
        <v>36428381</v>
      </c>
    </row>
    <row r="514" spans="1:8" x14ac:dyDescent="0.2">
      <c r="A514" s="208" t="s">
        <v>459</v>
      </c>
      <c r="B514" s="273"/>
      <c r="C514" s="206">
        <v>7274285</v>
      </c>
      <c r="D514" s="206">
        <v>7291450</v>
      </c>
      <c r="E514" s="206">
        <v>7122254</v>
      </c>
      <c r="F514" s="206">
        <v>7192420</v>
      </c>
      <c r="G514" s="206">
        <v>7336695</v>
      </c>
      <c r="H514" s="206">
        <v>7089448</v>
      </c>
    </row>
    <row r="515" spans="1:8" x14ac:dyDescent="0.2">
      <c r="A515" s="208" t="s">
        <v>460</v>
      </c>
      <c r="B515" s="273"/>
      <c r="C515" s="206">
        <v>16714086</v>
      </c>
      <c r="D515" s="206">
        <v>17266864</v>
      </c>
      <c r="E515" s="206">
        <v>17106190</v>
      </c>
      <c r="F515" s="206">
        <v>17297795</v>
      </c>
      <c r="G515" s="206">
        <v>17452900</v>
      </c>
      <c r="H515" s="206">
        <v>17755035</v>
      </c>
    </row>
    <row r="516" spans="1:8" ht="15.75" x14ac:dyDescent="0.25">
      <c r="A516" s="276" t="s">
        <v>462</v>
      </c>
      <c r="B516" s="257"/>
      <c r="C516" s="205">
        <v>67123</v>
      </c>
      <c r="D516" s="205">
        <v>67210</v>
      </c>
      <c r="E516" s="205">
        <v>65231</v>
      </c>
      <c r="F516" s="205">
        <v>70337</v>
      </c>
      <c r="G516" s="205">
        <v>69786</v>
      </c>
      <c r="H516" s="205">
        <v>70762</v>
      </c>
    </row>
    <row r="517" spans="1:8" x14ac:dyDescent="0.2">
      <c r="A517" s="208" t="s">
        <v>458</v>
      </c>
      <c r="B517" s="273"/>
      <c r="C517" s="206">
        <v>38267</v>
      </c>
      <c r="D517" s="206">
        <v>37705</v>
      </c>
      <c r="E517" s="206">
        <v>34273</v>
      </c>
      <c r="F517" s="206">
        <v>38692</v>
      </c>
      <c r="G517" s="206">
        <v>38725</v>
      </c>
      <c r="H517" s="206">
        <v>40652</v>
      </c>
    </row>
    <row r="518" spans="1:8" x14ac:dyDescent="0.2">
      <c r="A518" s="208" t="s">
        <v>459</v>
      </c>
      <c r="B518" s="273"/>
      <c r="C518" s="206">
        <v>28856</v>
      </c>
      <c r="D518" s="206">
        <v>29505</v>
      </c>
      <c r="E518" s="206">
        <v>30958</v>
      </c>
      <c r="F518" s="206">
        <v>31645</v>
      </c>
      <c r="G518" s="206">
        <v>31061</v>
      </c>
      <c r="H518" s="206">
        <v>30110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42765</v>
      </c>
      <c r="D521" s="200">
        <v>43304</v>
      </c>
      <c r="E521" s="200">
        <v>54751</v>
      </c>
      <c r="F521" s="200">
        <v>44940</v>
      </c>
      <c r="G521" s="200">
        <v>45252</v>
      </c>
      <c r="H521" s="200">
        <v>45843</v>
      </c>
    </row>
    <row r="522" spans="1:8" x14ac:dyDescent="0.2">
      <c r="A522" s="208" t="s">
        <v>458</v>
      </c>
      <c r="B522" s="273"/>
      <c r="C522" s="201">
        <v>15546</v>
      </c>
      <c r="D522" s="201">
        <v>15680</v>
      </c>
      <c r="E522" s="201">
        <v>25415</v>
      </c>
      <c r="F522" s="201">
        <v>17320</v>
      </c>
      <c r="G522" s="201">
        <v>17426</v>
      </c>
      <c r="H522" s="201">
        <v>17648</v>
      </c>
    </row>
    <row r="523" spans="1:8" x14ac:dyDescent="0.2">
      <c r="A523" s="208" t="s">
        <v>459</v>
      </c>
      <c r="B523" s="273"/>
      <c r="C523" s="201">
        <v>18127</v>
      </c>
      <c r="D523" s="201">
        <v>18277</v>
      </c>
      <c r="E523" s="201">
        <v>19328</v>
      </c>
      <c r="F523" s="201">
        <v>18324</v>
      </c>
      <c r="G523" s="201">
        <v>18416</v>
      </c>
      <c r="H523" s="201">
        <v>18674</v>
      </c>
    </row>
    <row r="524" spans="1:8" x14ac:dyDescent="0.2">
      <c r="A524" s="208" t="s">
        <v>460</v>
      </c>
      <c r="B524" s="273"/>
      <c r="C524" s="201">
        <v>9092</v>
      </c>
      <c r="D524" s="201">
        <v>9347</v>
      </c>
      <c r="E524" s="201">
        <v>10008</v>
      </c>
      <c r="F524" s="201">
        <v>9296</v>
      </c>
      <c r="G524" s="201">
        <v>9410</v>
      </c>
      <c r="H524" s="201">
        <v>9521</v>
      </c>
    </row>
    <row r="525" spans="1:8" ht="15.75" x14ac:dyDescent="0.25">
      <c r="A525" s="276" t="s">
        <v>461</v>
      </c>
      <c r="B525" s="257"/>
      <c r="C525" s="200">
        <v>36808</v>
      </c>
      <c r="D525" s="200">
        <v>37280</v>
      </c>
      <c r="E525" s="200">
        <v>48640</v>
      </c>
      <c r="F525" s="200">
        <v>38883</v>
      </c>
      <c r="G525" s="200">
        <v>39173</v>
      </c>
      <c r="H525" s="200">
        <v>39669</v>
      </c>
    </row>
    <row r="526" spans="1:8" x14ac:dyDescent="0.2">
      <c r="A526" s="208" t="s">
        <v>458</v>
      </c>
      <c r="B526" s="273"/>
      <c r="C526" s="201">
        <v>11227</v>
      </c>
      <c r="D526" s="201">
        <v>11256</v>
      </c>
      <c r="E526" s="201">
        <v>20920</v>
      </c>
      <c r="F526" s="201">
        <v>12915</v>
      </c>
      <c r="G526" s="201">
        <v>12956</v>
      </c>
      <c r="H526" s="201">
        <v>13116</v>
      </c>
    </row>
    <row r="527" spans="1:8" x14ac:dyDescent="0.2">
      <c r="A527" s="208" t="s">
        <v>459</v>
      </c>
      <c r="B527" s="273"/>
      <c r="C527" s="201">
        <v>17092</v>
      </c>
      <c r="D527" s="201">
        <v>17286</v>
      </c>
      <c r="E527" s="201">
        <v>18326</v>
      </c>
      <c r="F527" s="201">
        <v>17276</v>
      </c>
      <c r="G527" s="201">
        <v>17421</v>
      </c>
      <c r="H527" s="201">
        <v>17645</v>
      </c>
    </row>
    <row r="528" spans="1:8" x14ac:dyDescent="0.2">
      <c r="A528" s="208" t="s">
        <v>460</v>
      </c>
      <c r="B528" s="273"/>
      <c r="C528" s="201">
        <v>8489</v>
      </c>
      <c r="D528" s="201">
        <v>8738</v>
      </c>
      <c r="E528" s="201">
        <v>9394</v>
      </c>
      <c r="F528" s="201">
        <v>8692</v>
      </c>
      <c r="G528" s="201">
        <v>8796</v>
      </c>
      <c r="H528" s="201">
        <v>8908</v>
      </c>
    </row>
    <row r="529" spans="1:8" ht="15.75" x14ac:dyDescent="0.25">
      <c r="A529" s="276" t="s">
        <v>462</v>
      </c>
      <c r="B529" s="257"/>
      <c r="C529" s="200">
        <v>5957</v>
      </c>
      <c r="D529" s="200">
        <v>6024</v>
      </c>
      <c r="E529" s="200">
        <v>6111</v>
      </c>
      <c r="F529" s="200">
        <v>6057</v>
      </c>
      <c r="G529" s="200">
        <v>6079</v>
      </c>
      <c r="H529" s="200">
        <v>6174</v>
      </c>
    </row>
    <row r="530" spans="1:8" x14ac:dyDescent="0.2">
      <c r="A530" s="208" t="s">
        <v>458</v>
      </c>
      <c r="B530" s="273"/>
      <c r="C530" s="201">
        <v>4319</v>
      </c>
      <c r="D530" s="201">
        <v>4424</v>
      </c>
      <c r="E530" s="201">
        <v>4495</v>
      </c>
      <c r="F530" s="201">
        <v>4405</v>
      </c>
      <c r="G530" s="201">
        <v>4470</v>
      </c>
      <c r="H530" s="201">
        <v>4532</v>
      </c>
    </row>
    <row r="531" spans="1:8" x14ac:dyDescent="0.2">
      <c r="A531" s="208" t="s">
        <v>459</v>
      </c>
      <c r="B531" s="273"/>
      <c r="C531" s="201">
        <v>1035</v>
      </c>
      <c r="D531" s="201">
        <v>991</v>
      </c>
      <c r="E531" s="201">
        <v>1002</v>
      </c>
      <c r="F531" s="201">
        <v>1048</v>
      </c>
      <c r="G531" s="201">
        <v>995</v>
      </c>
      <c r="H531" s="201">
        <v>1029</v>
      </c>
    </row>
    <row r="532" spans="1:8" x14ac:dyDescent="0.2">
      <c r="A532" s="208" t="s">
        <v>460</v>
      </c>
      <c r="B532" s="273"/>
      <c r="C532" s="201">
        <v>603</v>
      </c>
      <c r="D532" s="201">
        <v>609</v>
      </c>
      <c r="E532" s="201">
        <v>614</v>
      </c>
      <c r="F532" s="201">
        <v>604</v>
      </c>
      <c r="G532" s="201">
        <v>614</v>
      </c>
      <c r="H532" s="201">
        <v>613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1443210</v>
      </c>
      <c r="D534" s="203">
        <v>1455240</v>
      </c>
      <c r="E534" s="203">
        <v>1163310</v>
      </c>
      <c r="F534" s="203">
        <v>1402520</v>
      </c>
      <c r="G534" s="203">
        <v>1396760</v>
      </c>
      <c r="H534" s="203">
        <v>1338120</v>
      </c>
    </row>
    <row r="535" spans="1:8" x14ac:dyDescent="0.2">
      <c r="A535" s="208" t="s">
        <v>458</v>
      </c>
      <c r="B535" s="273"/>
      <c r="C535" s="204">
        <v>2425170</v>
      </c>
      <c r="D535" s="204">
        <v>2450890</v>
      </c>
      <c r="E535" s="204">
        <v>1551570</v>
      </c>
      <c r="F535" s="204">
        <v>2223280</v>
      </c>
      <c r="G535" s="204">
        <v>2202780</v>
      </c>
      <c r="H535" s="204">
        <v>2066470</v>
      </c>
    </row>
    <row r="536" spans="1:8" x14ac:dyDescent="0.2">
      <c r="A536" s="208" t="s">
        <v>459</v>
      </c>
      <c r="B536" s="273"/>
      <c r="C536" s="204">
        <v>402890</v>
      </c>
      <c r="D536" s="204">
        <v>400560</v>
      </c>
      <c r="E536" s="204">
        <v>370100</v>
      </c>
      <c r="F536" s="204">
        <v>394240</v>
      </c>
      <c r="G536" s="204">
        <v>400070</v>
      </c>
      <c r="H536" s="204">
        <v>381260</v>
      </c>
    </row>
    <row r="537" spans="1:8" x14ac:dyDescent="0.2">
      <c r="A537" s="208" t="s">
        <v>460</v>
      </c>
      <c r="B537" s="273"/>
      <c r="C537" s="204">
        <v>1838330</v>
      </c>
      <c r="D537" s="204">
        <v>1847320</v>
      </c>
      <c r="E537" s="204">
        <v>1709250</v>
      </c>
      <c r="F537" s="204">
        <v>1860780</v>
      </c>
      <c r="G537" s="204">
        <v>1854720</v>
      </c>
      <c r="H537" s="204">
        <v>1864830</v>
      </c>
    </row>
    <row r="538" spans="1:8" ht="15.75" x14ac:dyDescent="0.25">
      <c r="A538" s="276" t="s">
        <v>461</v>
      </c>
      <c r="B538" s="257"/>
      <c r="C538" s="203">
        <v>1674960</v>
      </c>
      <c r="D538" s="203">
        <v>1688590</v>
      </c>
      <c r="E538" s="203">
        <v>1308130</v>
      </c>
      <c r="F538" s="203">
        <v>1619180</v>
      </c>
      <c r="G538" s="203">
        <v>1611740</v>
      </c>
      <c r="H538" s="203">
        <v>1544600</v>
      </c>
    </row>
    <row r="539" spans="1:8" x14ac:dyDescent="0.2">
      <c r="A539" s="208" t="s">
        <v>458</v>
      </c>
      <c r="B539" s="273"/>
      <c r="C539" s="204">
        <v>3354720</v>
      </c>
      <c r="D539" s="204">
        <v>3410830</v>
      </c>
      <c r="E539" s="204">
        <v>1883320</v>
      </c>
      <c r="F539" s="204">
        <v>2978590</v>
      </c>
      <c r="G539" s="204">
        <v>2959790</v>
      </c>
      <c r="H539" s="204">
        <v>2777400</v>
      </c>
    </row>
    <row r="540" spans="1:8" x14ac:dyDescent="0.2">
      <c r="A540" s="208" t="s">
        <v>459</v>
      </c>
      <c r="B540" s="273"/>
      <c r="C540" s="204">
        <v>425600</v>
      </c>
      <c r="D540" s="204">
        <v>421810</v>
      </c>
      <c r="E540" s="204">
        <v>388640</v>
      </c>
      <c r="F540" s="204">
        <v>416320</v>
      </c>
      <c r="G540" s="204">
        <v>421140</v>
      </c>
      <c r="H540" s="204">
        <v>401780</v>
      </c>
    </row>
    <row r="541" spans="1:8" x14ac:dyDescent="0.2">
      <c r="A541" s="208" t="s">
        <v>460</v>
      </c>
      <c r="B541" s="273"/>
      <c r="C541" s="204">
        <v>1968910</v>
      </c>
      <c r="D541" s="204">
        <v>1976070</v>
      </c>
      <c r="E541" s="204">
        <v>1820970</v>
      </c>
      <c r="F541" s="204">
        <v>1990080</v>
      </c>
      <c r="G541" s="204">
        <v>1984190</v>
      </c>
      <c r="H541" s="204">
        <v>1993160</v>
      </c>
    </row>
    <row r="542" spans="1:8" ht="15.75" x14ac:dyDescent="0.25">
      <c r="A542" s="276" t="s">
        <v>462</v>
      </c>
      <c r="B542" s="257"/>
      <c r="C542" s="203">
        <v>11270</v>
      </c>
      <c r="D542" s="203">
        <v>11160</v>
      </c>
      <c r="E542" s="203">
        <v>10670</v>
      </c>
      <c r="F542" s="203">
        <v>11610</v>
      </c>
      <c r="G542" s="203">
        <v>11480</v>
      </c>
      <c r="H542" s="203">
        <v>11460</v>
      </c>
    </row>
    <row r="543" spans="1:8" x14ac:dyDescent="0.2">
      <c r="A543" s="208" t="s">
        <v>458</v>
      </c>
      <c r="B543" s="273"/>
      <c r="C543" s="204">
        <v>8860</v>
      </c>
      <c r="D543" s="204">
        <v>8520</v>
      </c>
      <c r="E543" s="204">
        <v>7620</v>
      </c>
      <c r="F543" s="204">
        <v>8780</v>
      </c>
      <c r="G543" s="204">
        <v>8660</v>
      </c>
      <c r="H543" s="204">
        <v>8970</v>
      </c>
    </row>
    <row r="544" spans="1:8" x14ac:dyDescent="0.2">
      <c r="A544" s="208" t="s">
        <v>459</v>
      </c>
      <c r="B544" s="273"/>
      <c r="C544" s="204">
        <v>27880</v>
      </c>
      <c r="D544" s="204">
        <v>29770</v>
      </c>
      <c r="E544" s="204">
        <v>30900</v>
      </c>
      <c r="F544" s="204">
        <v>30200</v>
      </c>
      <c r="G544" s="204">
        <v>31220</v>
      </c>
      <c r="H544" s="204">
        <v>29260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1490.23</v>
      </c>
      <c r="D550" s="195">
        <v>1620.2</v>
      </c>
      <c r="E550" s="195">
        <v>1756.62</v>
      </c>
      <c r="F550" s="195">
        <v>1941.86</v>
      </c>
      <c r="G550" s="195">
        <v>2621.14</v>
      </c>
      <c r="H550" s="195">
        <v>2915.34</v>
      </c>
    </row>
    <row r="551" spans="1:8" ht="15.75" x14ac:dyDescent="0.2">
      <c r="A551" s="274" t="s">
        <v>473</v>
      </c>
      <c r="B551" s="275"/>
      <c r="C551" s="196">
        <v>4826518</v>
      </c>
      <c r="D551" s="196">
        <v>5029900</v>
      </c>
      <c r="E551" s="196">
        <v>5389624</v>
      </c>
      <c r="F551" s="196">
        <v>5709221</v>
      </c>
      <c r="G551" s="196">
        <v>6935956</v>
      </c>
      <c r="H551" s="196">
        <v>9105497</v>
      </c>
    </row>
    <row r="552" spans="1:8" ht="15.75" x14ac:dyDescent="0.2">
      <c r="A552" s="280" t="s">
        <v>474</v>
      </c>
      <c r="B552" s="275"/>
      <c r="C552" s="195">
        <v>308.76</v>
      </c>
      <c r="D552" s="195">
        <v>322.11</v>
      </c>
      <c r="E552" s="195">
        <v>325.93</v>
      </c>
      <c r="F552" s="195">
        <v>340.13</v>
      </c>
      <c r="G552" s="195">
        <v>377.91</v>
      </c>
      <c r="H552" s="195">
        <v>320.17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8.7214725243754287E-2</v>
      </c>
      <c r="D556" s="197">
        <f>IF(AND(D550&gt;0,E550&gt;0)=TRUE,E550/D550-1,"")</f>
        <v>8.4199481545488064E-2</v>
      </c>
      <c r="E556" s="197">
        <f>IF(AND(E550&gt;0,F550&gt;0)=TRUE,F550/E550-1,"")</f>
        <v>0.10545251676515122</v>
      </c>
      <c r="F556" s="197">
        <f>IF(AND(F550&gt;0,G550&gt;0)=TRUE,G550/F550-1,"")</f>
        <v>0.34980894606202306</v>
      </c>
      <c r="G556" s="197">
        <f>IF(AND(G550&gt;0,H550&gt;0)=TRUE,H550/G550-1,"")</f>
        <v>0.11224123854506063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4.2138452607034749E-2</v>
      </c>
      <c r="D557" s="197">
        <f t="shared" si="20"/>
        <v>7.1517127577088946E-2</v>
      </c>
      <c r="E557" s="197">
        <f t="shared" si="20"/>
        <v>5.9298570735175637E-2</v>
      </c>
      <c r="F557" s="197">
        <f t="shared" si="20"/>
        <v>0.2148690688274284</v>
      </c>
      <c r="G557" s="197">
        <f t="shared" si="20"/>
        <v>0.31279624611228796</v>
      </c>
    </row>
    <row r="558" spans="1:8" ht="15.75" x14ac:dyDescent="0.2">
      <c r="A558" s="280" t="s">
        <v>474</v>
      </c>
      <c r="B558" s="275"/>
      <c r="C558" s="197">
        <f t="shared" si="20"/>
        <v>4.3237465993004376E-2</v>
      </c>
      <c r="D558" s="197">
        <f t="shared" si="20"/>
        <v>1.1859302722672327E-2</v>
      </c>
      <c r="E558" s="197">
        <f t="shared" si="20"/>
        <v>4.3567637222716504E-2</v>
      </c>
      <c r="F558" s="197">
        <f t="shared" si="20"/>
        <v>0.11107517713815307</v>
      </c>
      <c r="G558" s="197">
        <f t="shared" si="20"/>
        <v>-0.15278770077531689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666.1</v>
      </c>
      <c r="D562" s="195">
        <v>769.27</v>
      </c>
      <c r="E562" s="195">
        <v>751.14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2202018</v>
      </c>
      <c r="D563" s="196">
        <v>2212958</v>
      </c>
      <c r="E563" s="196">
        <v>2414147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302.5</v>
      </c>
      <c r="D564" s="195">
        <v>347.62</v>
      </c>
      <c r="E564" s="195">
        <v>311.14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0.15488665365560728</v>
      </c>
      <c r="D568" s="197">
        <f>IF(AND(D562&gt;0,E562&gt;0)=TRUE,E562/D562-1,"")</f>
        <v>-2.3567798042299803E-2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4.9681701057848748E-3</v>
      </c>
      <c r="D569" s="197">
        <f t="shared" si="21"/>
        <v>9.0914061631535814E-2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0.14915702479338844</v>
      </c>
      <c r="D570" s="197">
        <f t="shared" si="21"/>
        <v>-0.10494217824060759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2472152</v>
      </c>
      <c r="E591" s="147">
        <v>659692</v>
      </c>
      <c r="F591" s="147">
        <v>38516</v>
      </c>
      <c r="G591" s="147">
        <v>1938508</v>
      </c>
      <c r="H591" s="147">
        <v>458424</v>
      </c>
      <c r="I591" s="147">
        <v>19940</v>
      </c>
    </row>
    <row r="592" spans="1:9" x14ac:dyDescent="0.2">
      <c r="A592" s="233" t="s">
        <v>121</v>
      </c>
      <c r="B592" s="234"/>
      <c r="C592" s="234"/>
      <c r="D592" s="148">
        <v>2980767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0.82936774326876272</v>
      </c>
      <c r="E593" s="87">
        <f t="shared" si="22"/>
        <v>0.22131619143663359</v>
      </c>
      <c r="F593" s="87">
        <f t="shared" si="22"/>
        <v>1.2921506444482242E-2</v>
      </c>
      <c r="G593" s="87">
        <f t="shared" si="22"/>
        <v>0.65033865444699301</v>
      </c>
      <c r="H593" s="87">
        <f t="shared" si="22"/>
        <v>0.15379397316194121</v>
      </c>
      <c r="I593" s="87">
        <f t="shared" si="22"/>
        <v>6.6895533934722175E-3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4627031</v>
      </c>
      <c r="E596" s="144">
        <v>1584561</v>
      </c>
      <c r="F596" s="144">
        <v>39911</v>
      </c>
      <c r="G596" s="144">
        <v>2385559</v>
      </c>
      <c r="H596" s="144">
        <v>582059</v>
      </c>
      <c r="I596" s="144">
        <v>34941</v>
      </c>
    </row>
    <row r="597" spans="1:9" x14ac:dyDescent="0.2">
      <c r="A597" s="233" t="s">
        <v>125</v>
      </c>
      <c r="B597" s="234"/>
      <c r="C597" s="234"/>
      <c r="D597" s="143">
        <v>96942</v>
      </c>
      <c r="E597" s="144">
        <v>85630</v>
      </c>
      <c r="F597" s="144">
        <v>38</v>
      </c>
      <c r="G597" s="144">
        <v>4802</v>
      </c>
      <c r="H597" s="144">
        <v>5974</v>
      </c>
      <c r="I597" s="144">
        <v>299</v>
      </c>
    </row>
    <row r="598" spans="1:9" x14ac:dyDescent="0.2">
      <c r="A598" s="233" t="s">
        <v>126</v>
      </c>
      <c r="B598" s="234"/>
      <c r="C598" s="234"/>
      <c r="D598" s="141">
        <v>1.9</v>
      </c>
      <c r="E598" s="142">
        <v>2.4</v>
      </c>
      <c r="F598" s="142">
        <v>1</v>
      </c>
      <c r="G598" s="142">
        <v>1.2</v>
      </c>
      <c r="H598" s="142">
        <v>1.3</v>
      </c>
      <c r="I598" s="142">
        <v>1.8</v>
      </c>
    </row>
    <row r="599" spans="1:9" x14ac:dyDescent="0.2">
      <c r="A599" s="233" t="s">
        <v>127</v>
      </c>
      <c r="B599" s="234"/>
      <c r="C599" s="234"/>
      <c r="D599" s="88">
        <v>67186.899999999994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52685096800</v>
      </c>
      <c r="E601" s="151">
        <v>28885626586</v>
      </c>
      <c r="F601" s="151">
        <v>16024180079</v>
      </c>
      <c r="G601" s="151">
        <v>3499786530</v>
      </c>
      <c r="H601" s="151">
        <v>3822625108</v>
      </c>
      <c r="I601" s="151">
        <v>452878497</v>
      </c>
    </row>
    <row r="602" spans="1:9" x14ac:dyDescent="0.2">
      <c r="A602" s="233" t="s">
        <v>130</v>
      </c>
      <c r="B602" s="234"/>
      <c r="C602" s="234"/>
      <c r="D602" s="152">
        <v>11386.37</v>
      </c>
      <c r="E602" s="153">
        <v>18229.419999999998</v>
      </c>
      <c r="F602" s="153">
        <v>401497.83</v>
      </c>
      <c r="G602" s="153">
        <v>1467.07</v>
      </c>
      <c r="H602" s="153">
        <v>6567.42</v>
      </c>
      <c r="I602" s="153">
        <v>12961.23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25210164085</v>
      </c>
      <c r="E604" s="155">
        <v>18376643428</v>
      </c>
      <c r="F604" s="155">
        <v>420904856</v>
      </c>
      <c r="G604" s="155">
        <v>3403369854</v>
      </c>
      <c r="H604" s="155">
        <v>2721104085</v>
      </c>
      <c r="I604" s="155">
        <v>288141862</v>
      </c>
    </row>
    <row r="605" spans="1:9" x14ac:dyDescent="0.2">
      <c r="A605" s="233" t="s">
        <v>133</v>
      </c>
      <c r="B605" s="234"/>
      <c r="C605" s="234"/>
      <c r="D605" s="152">
        <v>5448.45</v>
      </c>
      <c r="E605" s="153">
        <v>11597.31</v>
      </c>
      <c r="F605" s="153">
        <v>10546.09</v>
      </c>
      <c r="G605" s="153">
        <v>1426.66</v>
      </c>
      <c r="H605" s="153">
        <v>4674.96</v>
      </c>
      <c r="I605" s="153">
        <v>8246.5300000000007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32156255108</v>
      </c>
      <c r="E607" s="157">
        <v>22063797605</v>
      </c>
      <c r="F607" s="157">
        <v>1113807303</v>
      </c>
      <c r="G607" s="157">
        <v>3625061989</v>
      </c>
      <c r="H607" s="157">
        <v>5098680249</v>
      </c>
      <c r="I607" s="157">
        <v>254907962</v>
      </c>
    </row>
    <row r="608" spans="1:9" x14ac:dyDescent="0.2">
      <c r="A608" s="233" t="s">
        <v>112</v>
      </c>
      <c r="B608" s="234"/>
      <c r="C608" s="234"/>
      <c r="D608" s="158">
        <v>21292.799999999999</v>
      </c>
      <c r="E608" s="159">
        <v>25232.32</v>
      </c>
      <c r="F608" s="159">
        <v>113781.52</v>
      </c>
      <c r="G608" s="159">
        <v>10496.23</v>
      </c>
      <c r="H608" s="159">
        <v>18420.09</v>
      </c>
      <c r="I608" s="159">
        <v>66887.42</v>
      </c>
    </row>
    <row r="609" spans="1:9" x14ac:dyDescent="0.2">
      <c r="A609" s="233" t="s">
        <v>135</v>
      </c>
      <c r="B609" s="234"/>
      <c r="C609" s="234"/>
      <c r="D609" s="143">
        <v>1510194</v>
      </c>
      <c r="E609" s="144">
        <v>874426</v>
      </c>
      <c r="F609" s="144">
        <v>9789</v>
      </c>
      <c r="G609" s="144">
        <v>345368</v>
      </c>
      <c r="H609" s="144">
        <v>276800</v>
      </c>
      <c r="I609" s="144">
        <v>3811</v>
      </c>
    </row>
    <row r="610" spans="1:9" x14ac:dyDescent="0.2">
      <c r="A610" s="233" t="s">
        <v>113</v>
      </c>
      <c r="B610" s="234"/>
      <c r="C610" s="234"/>
      <c r="D610" s="87">
        <v>2.1299999999999999E-2</v>
      </c>
      <c r="E610" s="89">
        <v>1.23E-2</v>
      </c>
      <c r="F610" s="89">
        <v>1E-4</v>
      </c>
      <c r="G610" s="89">
        <v>4.8999999999999998E-3</v>
      </c>
      <c r="H610" s="89">
        <v>3.8999999999999998E-3</v>
      </c>
      <c r="I610" s="89">
        <v>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1.47</v>
      </c>
      <c r="E612" s="142">
        <v>0.44</v>
      </c>
      <c r="F612" s="142">
        <v>0.02</v>
      </c>
      <c r="G612" s="142">
        <v>1.0900000000000001</v>
      </c>
      <c r="H612" s="142">
        <v>0.19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0.59</v>
      </c>
      <c r="E613" s="142">
        <v>0.42</v>
      </c>
      <c r="F613" s="142">
        <v>0.01</v>
      </c>
      <c r="G613" s="142">
        <v>0.24</v>
      </c>
      <c r="H613" s="142">
        <v>0.22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0.88</v>
      </c>
      <c r="E614" s="142">
        <v>0.31</v>
      </c>
      <c r="F614" s="142">
        <v>0.01</v>
      </c>
      <c r="G614" s="142">
        <v>0.55000000000000004</v>
      </c>
      <c r="H614" s="142">
        <v>0.22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0.33</v>
      </c>
      <c r="E615" s="142">
        <v>0.25</v>
      </c>
      <c r="F615" s="142">
        <v>0</v>
      </c>
      <c r="G615" s="142">
        <v>0.05</v>
      </c>
      <c r="H615" s="142">
        <v>0.15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23.59</v>
      </c>
      <c r="E616" s="142">
        <v>13.64</v>
      </c>
      <c r="F616" s="142">
        <v>0.28000000000000003</v>
      </c>
      <c r="G616" s="142">
        <v>8.6</v>
      </c>
      <c r="H616" s="142">
        <v>6.15</v>
      </c>
      <c r="I616" s="142">
        <v>0.13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26.87</v>
      </c>
      <c r="E618" s="142">
        <v>15.05</v>
      </c>
      <c r="F618" s="142">
        <v>0.32</v>
      </c>
      <c r="G618" s="142">
        <v>10.53</v>
      </c>
      <c r="H618" s="142">
        <v>6.93</v>
      </c>
      <c r="I618" s="142">
        <v>0.13</v>
      </c>
    </row>
    <row r="619" spans="1:9" x14ac:dyDescent="0.2">
      <c r="A619" s="263" t="s">
        <v>144</v>
      </c>
      <c r="B619" s="234"/>
      <c r="C619" s="234"/>
      <c r="D619" s="141">
        <v>25.4</v>
      </c>
      <c r="E619" s="142">
        <v>14.62</v>
      </c>
      <c r="F619" s="142">
        <v>0.3</v>
      </c>
      <c r="G619" s="142">
        <v>9.44</v>
      </c>
      <c r="H619" s="142">
        <v>6.74</v>
      </c>
      <c r="I619" s="142">
        <v>0.13</v>
      </c>
    </row>
    <row r="620" spans="1:9" x14ac:dyDescent="0.2">
      <c r="A620" s="263" t="s">
        <v>145</v>
      </c>
      <c r="B620" s="234"/>
      <c r="C620" s="234"/>
      <c r="D620" s="141">
        <v>24.81</v>
      </c>
      <c r="E620" s="142">
        <v>14.2</v>
      </c>
      <c r="F620" s="142">
        <v>0.28999999999999998</v>
      </c>
      <c r="G620" s="142">
        <v>9.1999999999999993</v>
      </c>
      <c r="H620" s="142">
        <v>6.52</v>
      </c>
      <c r="I620" s="142">
        <v>0.13</v>
      </c>
    </row>
    <row r="621" spans="1:9" x14ac:dyDescent="0.2">
      <c r="A621" s="263" t="s">
        <v>146</v>
      </c>
      <c r="B621" s="234"/>
      <c r="C621" s="234"/>
      <c r="D621" s="141">
        <v>23.93</v>
      </c>
      <c r="E621" s="142">
        <v>13.89</v>
      </c>
      <c r="F621" s="142">
        <v>0.28000000000000003</v>
      </c>
      <c r="G621" s="142">
        <v>8.65</v>
      </c>
      <c r="H621" s="142">
        <v>6.3</v>
      </c>
      <c r="I621" s="142">
        <v>0.13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2442897</v>
      </c>
      <c r="E623" s="144">
        <v>628324</v>
      </c>
      <c r="F623" s="144">
        <v>38262</v>
      </c>
      <c r="G623" s="144">
        <v>1925296</v>
      </c>
      <c r="H623" s="144">
        <v>447260</v>
      </c>
      <c r="I623" s="144">
        <v>16365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0.6956</v>
      </c>
      <c r="E625" s="89">
        <v>0.32519999999999999</v>
      </c>
      <c r="F625" s="89">
        <v>0.74660000000000004</v>
      </c>
      <c r="G625" s="89">
        <v>0.85560000000000003</v>
      </c>
      <c r="H625" s="89">
        <v>0.65090000000000003</v>
      </c>
      <c r="I625" s="89">
        <v>0.98429999999999995</v>
      </c>
    </row>
    <row r="626" spans="1:9" x14ac:dyDescent="0.2">
      <c r="A626" s="233" t="s">
        <v>150</v>
      </c>
      <c r="B626" s="234"/>
      <c r="C626" s="234"/>
      <c r="D626" s="87">
        <v>6.0000000000000001E-3</v>
      </c>
      <c r="E626" s="89">
        <v>2.5700000000000001E-2</v>
      </c>
      <c r="F626" s="89">
        <v>0</v>
      </c>
      <c r="G626" s="89">
        <v>8.0000000000000004E-4</v>
      </c>
      <c r="H626" s="89">
        <v>0</v>
      </c>
      <c r="I626" s="89">
        <v>0</v>
      </c>
    </row>
    <row r="627" spans="1:9" x14ac:dyDescent="0.2">
      <c r="A627" s="233" t="s">
        <v>151</v>
      </c>
      <c r="B627" s="234"/>
      <c r="C627" s="234"/>
      <c r="D627" s="87">
        <v>2.3999999999999998E-3</v>
      </c>
      <c r="E627" s="89">
        <v>1.03E-2</v>
      </c>
      <c r="F627" s="89">
        <v>0</v>
      </c>
      <c r="G627" s="89">
        <v>2.9999999999999997E-4</v>
      </c>
      <c r="H627" s="89">
        <v>2.0000000000000001E-4</v>
      </c>
      <c r="I627" s="89">
        <v>1E-4</v>
      </c>
    </row>
    <row r="628" spans="1:9" x14ac:dyDescent="0.2">
      <c r="A628" s="233" t="s">
        <v>152</v>
      </c>
      <c r="B628" s="234"/>
      <c r="C628" s="234"/>
      <c r="D628" s="87">
        <v>1.8E-3</v>
      </c>
      <c r="E628" s="89">
        <v>6.7000000000000002E-3</v>
      </c>
      <c r="F628" s="89">
        <v>0</v>
      </c>
      <c r="G628" s="89">
        <v>1E-4</v>
      </c>
      <c r="H628" s="89">
        <v>3.0000000000000001E-3</v>
      </c>
      <c r="I628" s="89">
        <v>5.9999999999999995E-4</v>
      </c>
    </row>
    <row r="629" spans="1:9" x14ac:dyDescent="0.2">
      <c r="A629" s="233" t="s">
        <v>153</v>
      </c>
      <c r="B629" s="234"/>
      <c r="C629" s="234"/>
      <c r="D629" s="87">
        <v>1.6799999999999999E-2</v>
      </c>
      <c r="E629" s="89">
        <v>2.64E-2</v>
      </c>
      <c r="F629" s="89">
        <v>2.5999999999999999E-2</v>
      </c>
      <c r="G629" s="89">
        <v>1.0800000000000001E-2</v>
      </c>
      <c r="H629" s="89">
        <v>1.9300000000000001E-2</v>
      </c>
      <c r="I629" s="89">
        <v>4.5999999999999999E-3</v>
      </c>
    </row>
    <row r="630" spans="1:9" x14ac:dyDescent="0.2">
      <c r="A630" s="233" t="s">
        <v>154</v>
      </c>
      <c r="B630" s="234"/>
      <c r="C630" s="234"/>
      <c r="D630" s="87">
        <v>1.8100000000000002E-2</v>
      </c>
      <c r="E630" s="89">
        <v>2.3199999999999998E-2</v>
      </c>
      <c r="F630" s="89">
        <v>1.9199999999999998E-2</v>
      </c>
      <c r="G630" s="89">
        <v>1.4999999999999999E-2</v>
      </c>
      <c r="H630" s="89">
        <v>1.2699999999999999E-2</v>
      </c>
      <c r="I630" s="89">
        <v>8.9999999999999998E-4</v>
      </c>
    </row>
    <row r="631" spans="1:9" x14ac:dyDescent="0.2">
      <c r="A631" s="233" t="s">
        <v>155</v>
      </c>
      <c r="B631" s="234"/>
      <c r="C631" s="234"/>
      <c r="D631" s="87">
        <v>6.1000000000000004E-3</v>
      </c>
      <c r="E631" s="89">
        <v>1.8499999999999999E-2</v>
      </c>
      <c r="F631" s="89">
        <v>6.0000000000000001E-3</v>
      </c>
      <c r="G631" s="89">
        <v>1.1000000000000001E-3</v>
      </c>
      <c r="H631" s="89">
        <v>1.03E-2</v>
      </c>
      <c r="I631" s="89">
        <v>4.0000000000000002E-4</v>
      </c>
    </row>
    <row r="632" spans="1:9" x14ac:dyDescent="0.2">
      <c r="A632" s="233" t="s">
        <v>156</v>
      </c>
      <c r="B632" s="234"/>
      <c r="C632" s="234"/>
      <c r="D632" s="87">
        <v>1.04E-2</v>
      </c>
      <c r="E632" s="89">
        <v>1.52E-2</v>
      </c>
      <c r="F632" s="89">
        <v>6.1999999999999998E-3</v>
      </c>
      <c r="G632" s="89">
        <v>7.7999999999999996E-3</v>
      </c>
      <c r="H632" s="89">
        <v>9.2999999999999992E-3</v>
      </c>
      <c r="I632" s="89">
        <v>2.0000000000000001E-4</v>
      </c>
    </row>
    <row r="633" spans="1:9" x14ac:dyDescent="0.2">
      <c r="A633" s="233" t="s">
        <v>157</v>
      </c>
      <c r="B633" s="234"/>
      <c r="C633" s="234"/>
      <c r="D633" s="87">
        <v>3.8E-3</v>
      </c>
      <c r="E633" s="89">
        <v>1.2E-2</v>
      </c>
      <c r="F633" s="89">
        <v>3.3E-3</v>
      </c>
      <c r="G633" s="89">
        <v>5.9999999999999995E-4</v>
      </c>
      <c r="H633" s="89">
        <v>6.7000000000000002E-3</v>
      </c>
      <c r="I633" s="89">
        <v>1E-4</v>
      </c>
    </row>
    <row r="634" spans="1:9" x14ac:dyDescent="0.2">
      <c r="A634" s="233" t="s">
        <v>158</v>
      </c>
      <c r="B634" s="234"/>
      <c r="C634" s="234"/>
      <c r="D634" s="87">
        <v>0.23899999999999999</v>
      </c>
      <c r="E634" s="89">
        <v>0.53690000000000004</v>
      </c>
      <c r="F634" s="89">
        <v>0.19270000000000001</v>
      </c>
      <c r="G634" s="89">
        <v>0.1081</v>
      </c>
      <c r="H634" s="89">
        <v>0.28770000000000001</v>
      </c>
      <c r="I634" s="89">
        <v>8.6999999999999994E-3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0.3044</v>
      </c>
      <c r="E636" s="89">
        <v>0.67479999999999996</v>
      </c>
      <c r="F636" s="89">
        <v>0.25340000000000001</v>
      </c>
      <c r="G636" s="89">
        <v>0.1444</v>
      </c>
      <c r="H636" s="89">
        <v>0.34910000000000002</v>
      </c>
      <c r="I636" s="89">
        <v>1.5699999999999999E-2</v>
      </c>
    </row>
    <row r="637" spans="1:9" x14ac:dyDescent="0.2">
      <c r="A637" s="233" t="s">
        <v>160</v>
      </c>
      <c r="B637" s="234"/>
      <c r="C637" s="234"/>
      <c r="D637" s="87">
        <v>0.2984</v>
      </c>
      <c r="E637" s="89">
        <v>0.64910000000000001</v>
      </c>
      <c r="F637" s="89">
        <v>0.25340000000000001</v>
      </c>
      <c r="G637" s="89">
        <v>0.14369999999999999</v>
      </c>
      <c r="H637" s="89">
        <v>0.34899999999999998</v>
      </c>
      <c r="I637" s="89">
        <v>1.5699999999999999E-2</v>
      </c>
    </row>
    <row r="638" spans="1:9" x14ac:dyDescent="0.2">
      <c r="A638" s="233" t="s">
        <v>161</v>
      </c>
      <c r="B638" s="234"/>
      <c r="C638" s="234"/>
      <c r="D638" s="87">
        <v>0.29599999999999999</v>
      </c>
      <c r="E638" s="89">
        <v>0.63880000000000003</v>
      </c>
      <c r="F638" s="89">
        <v>0.25340000000000001</v>
      </c>
      <c r="G638" s="89">
        <v>0.1434</v>
      </c>
      <c r="H638" s="89">
        <v>0.34889999999999999</v>
      </c>
      <c r="I638" s="89">
        <v>1.5599999999999999E-2</v>
      </c>
    </row>
    <row r="639" spans="1:9" x14ac:dyDescent="0.2">
      <c r="A639" s="233" t="s">
        <v>162</v>
      </c>
      <c r="B639" s="234"/>
      <c r="C639" s="234"/>
      <c r="D639" s="87">
        <v>0.29420000000000002</v>
      </c>
      <c r="E639" s="89">
        <v>0.6321</v>
      </c>
      <c r="F639" s="89">
        <v>0.25340000000000001</v>
      </c>
      <c r="G639" s="89">
        <v>0.14330000000000001</v>
      </c>
      <c r="H639" s="89">
        <v>0.34589999999999999</v>
      </c>
      <c r="I639" s="89">
        <v>1.4999999999999999E-2</v>
      </c>
    </row>
    <row r="640" spans="1:9" x14ac:dyDescent="0.2">
      <c r="A640" s="233" t="s">
        <v>163</v>
      </c>
      <c r="B640" s="234"/>
      <c r="C640" s="234"/>
      <c r="D640" s="87">
        <v>0.27729999999999999</v>
      </c>
      <c r="E640" s="89">
        <v>0.60570000000000002</v>
      </c>
      <c r="F640" s="89">
        <v>0.22739999999999999</v>
      </c>
      <c r="G640" s="89">
        <v>0.13250000000000001</v>
      </c>
      <c r="H640" s="89">
        <v>0.3266</v>
      </c>
      <c r="I640" s="89">
        <v>1.04E-2</v>
      </c>
    </row>
    <row r="641" spans="1:9" x14ac:dyDescent="0.2">
      <c r="A641" s="233" t="s">
        <v>164</v>
      </c>
      <c r="B641" s="234"/>
      <c r="C641" s="234"/>
      <c r="D641" s="87">
        <v>0.25929999999999997</v>
      </c>
      <c r="E641" s="89">
        <v>0.58250000000000002</v>
      </c>
      <c r="F641" s="89">
        <v>0.2082</v>
      </c>
      <c r="G641" s="89">
        <v>0.11749999999999999</v>
      </c>
      <c r="H641" s="89">
        <v>0.314</v>
      </c>
      <c r="I641" s="89">
        <v>9.4999999999999998E-3</v>
      </c>
    </row>
    <row r="642" spans="1:9" x14ac:dyDescent="0.2">
      <c r="A642" s="233" t="s">
        <v>165</v>
      </c>
      <c r="B642" s="234"/>
      <c r="C642" s="234"/>
      <c r="D642" s="87">
        <v>0.25319999999999998</v>
      </c>
      <c r="E642" s="89">
        <v>0.56399999999999995</v>
      </c>
      <c r="F642" s="89">
        <v>0.20219999999999999</v>
      </c>
      <c r="G642" s="89">
        <v>0.1164</v>
      </c>
      <c r="H642" s="89">
        <v>0.30370000000000003</v>
      </c>
      <c r="I642" s="89">
        <v>8.9999999999999993E-3</v>
      </c>
    </row>
    <row r="643" spans="1:9" x14ac:dyDescent="0.2">
      <c r="A643" s="233" t="s">
        <v>166</v>
      </c>
      <c r="B643" s="234"/>
      <c r="C643" s="234"/>
      <c r="D643" s="87">
        <v>0.24279999999999999</v>
      </c>
      <c r="E643" s="89">
        <v>0.54890000000000005</v>
      </c>
      <c r="F643" s="89">
        <v>0.19600000000000001</v>
      </c>
      <c r="G643" s="89">
        <v>0.1086</v>
      </c>
      <c r="H643" s="89">
        <v>0.2944</v>
      </c>
      <c r="I643" s="89">
        <v>8.8000000000000005E-3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5.5586549578412761E-2</v>
      </c>
      <c r="C772" s="96">
        <f t="shared" ref="C772:C779" si="24">-D68/$B$58</f>
        <v>-5.6271159261182237E-2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9.2362593061500492E-2</v>
      </c>
      <c r="C773" s="96">
        <f t="shared" si="24"/>
        <v>-8.250836277921253E-2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2.9521199350938436E-2</v>
      </c>
      <c r="C774" s="96">
        <f t="shared" si="24"/>
        <v>-2.8096190744256511E-2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5.7345172240170723E-2</v>
      </c>
      <c r="C775" s="96">
        <f t="shared" si="24"/>
        <v>-6.093839185690144E-2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7.5129044159286978E-2</v>
      </c>
      <c r="C776" s="96">
        <f t="shared" si="24"/>
        <v>-8.3782824539192086E-2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6.1317422279139083E-2</v>
      </c>
      <c r="C777" s="96">
        <f t="shared" si="24"/>
        <v>-6.7113896399098844E-2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5.5111640158833929E-2</v>
      </c>
      <c r="C778" s="96">
        <f t="shared" si="24"/>
        <v>-6.9808320502742369E-2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5.5233311167155782E-2</v>
      </c>
      <c r="C779" s="96">
        <f t="shared" si="24"/>
        <v>-6.9873921921975807E-2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61.09</v>
      </c>
      <c r="D785" s="97">
        <v>65.13</v>
      </c>
      <c r="E785" s="97">
        <v>52.81</v>
      </c>
      <c r="F785" s="97">
        <v>58.92</v>
      </c>
      <c r="G785" s="94">
        <v>27.28</v>
      </c>
      <c r="H785" s="97">
        <v>27.68</v>
      </c>
      <c r="I785" s="97">
        <v>20.48</v>
      </c>
      <c r="J785" s="97">
        <v>23.55</v>
      </c>
      <c r="K785" s="94">
        <v>7.4</v>
      </c>
      <c r="L785" s="94">
        <v>10</v>
      </c>
      <c r="M785" s="94">
        <v>9.6</v>
      </c>
      <c r="N785" s="97">
        <v>9.86</v>
      </c>
      <c r="O785" s="94">
        <v>1.07</v>
      </c>
      <c r="P785" s="94">
        <v>1.33</v>
      </c>
      <c r="Q785" s="94">
        <v>1.41</v>
      </c>
      <c r="R785" s="97">
        <v>1.89</v>
      </c>
      <c r="W785" s="93"/>
    </row>
    <row r="786" spans="1:23" x14ac:dyDescent="0.2">
      <c r="A786" s="94"/>
      <c r="B786" s="94" t="s">
        <v>225</v>
      </c>
      <c r="C786" s="94">
        <v>58.27</v>
      </c>
      <c r="D786" s="97">
        <v>67.5</v>
      </c>
      <c r="E786" s="97">
        <v>52.19</v>
      </c>
      <c r="F786" s="97">
        <v>57.08</v>
      </c>
      <c r="G786" s="94">
        <v>24.37</v>
      </c>
      <c r="H786" s="97">
        <v>25.45</v>
      </c>
      <c r="I786" s="97">
        <v>20.25</v>
      </c>
      <c r="J786" s="97">
        <v>22.76</v>
      </c>
      <c r="K786" s="94">
        <v>7.88</v>
      </c>
      <c r="L786" s="94">
        <v>10.37</v>
      </c>
      <c r="M786" s="94">
        <v>8.8699999999999992</v>
      </c>
      <c r="N786" s="97">
        <v>9.6</v>
      </c>
      <c r="O786" s="94">
        <v>1.41</v>
      </c>
      <c r="P786" s="94">
        <v>1.84</v>
      </c>
      <c r="Q786" s="94">
        <v>1.89</v>
      </c>
      <c r="R786" s="97">
        <v>2.0299999999999998</v>
      </c>
      <c r="W786" s="93"/>
    </row>
    <row r="787" spans="1:23" x14ac:dyDescent="0.2">
      <c r="A787" s="94"/>
      <c r="B787" s="94" t="s">
        <v>226</v>
      </c>
      <c r="C787" s="94">
        <v>69.42</v>
      </c>
      <c r="D787" s="97">
        <v>66.06</v>
      </c>
      <c r="E787" s="97">
        <v>64</v>
      </c>
      <c r="F787" s="97">
        <v>66.48</v>
      </c>
      <c r="G787" s="94">
        <v>29.29</v>
      </c>
      <c r="H787" s="97">
        <v>22.2</v>
      </c>
      <c r="I787" s="97">
        <v>25.28</v>
      </c>
      <c r="J787" s="97">
        <v>26.15</v>
      </c>
      <c r="K787" s="94">
        <v>10.14</v>
      </c>
      <c r="L787" s="94">
        <v>11.61</v>
      </c>
      <c r="M787" s="94">
        <v>11.69</v>
      </c>
      <c r="N787" s="97">
        <v>12.09</v>
      </c>
      <c r="O787" s="94">
        <v>1.86</v>
      </c>
      <c r="P787" s="94">
        <v>2.4900000000000002</v>
      </c>
      <c r="Q787" s="94">
        <v>1.86</v>
      </c>
      <c r="R787" s="97">
        <v>2.4900000000000002</v>
      </c>
      <c r="W787" s="93"/>
    </row>
    <row r="788" spans="1:23" x14ac:dyDescent="0.2">
      <c r="A788" s="94"/>
      <c r="B788" s="94" t="s">
        <v>227</v>
      </c>
      <c r="C788" s="94">
        <v>61.74</v>
      </c>
      <c r="D788" s="97">
        <v>42.25</v>
      </c>
      <c r="E788" s="97">
        <v>58.86</v>
      </c>
      <c r="F788" s="97">
        <v>64.930000000000007</v>
      </c>
      <c r="G788" s="94">
        <v>24.68</v>
      </c>
      <c r="H788" s="97">
        <v>15.87</v>
      </c>
      <c r="I788" s="97">
        <v>23.22</v>
      </c>
      <c r="J788" s="97">
        <v>24.32</v>
      </c>
      <c r="K788" s="94">
        <v>8.4700000000000006</v>
      </c>
      <c r="L788" s="94">
        <v>6.02</v>
      </c>
      <c r="M788" s="94">
        <v>10.99</v>
      </c>
      <c r="N788" s="97">
        <v>10.31</v>
      </c>
      <c r="O788" s="94">
        <v>1.69</v>
      </c>
      <c r="P788" s="94">
        <v>1.3</v>
      </c>
      <c r="Q788" s="94">
        <v>2.12</v>
      </c>
      <c r="R788" s="97">
        <v>3.3</v>
      </c>
      <c r="W788" s="93"/>
    </row>
    <row r="789" spans="1:23" x14ac:dyDescent="0.2">
      <c r="A789" s="94"/>
      <c r="B789" s="94" t="s">
        <v>228</v>
      </c>
      <c r="C789" s="94">
        <v>70.66</v>
      </c>
      <c r="D789" s="97">
        <v>39.43</v>
      </c>
      <c r="E789" s="97">
        <v>62.76</v>
      </c>
      <c r="F789" s="97">
        <v>67.73</v>
      </c>
      <c r="G789" s="94">
        <v>28.02</v>
      </c>
      <c r="H789" s="97">
        <v>15.53</v>
      </c>
      <c r="I789" s="97">
        <v>24.09</v>
      </c>
      <c r="J789" s="97">
        <v>25.33</v>
      </c>
      <c r="K789" s="94">
        <v>9.15</v>
      </c>
      <c r="L789" s="94">
        <v>4.97</v>
      </c>
      <c r="M789" s="94">
        <v>12.43</v>
      </c>
      <c r="N789" s="97">
        <v>12.03</v>
      </c>
      <c r="O789" s="94">
        <v>2.0099999999999998</v>
      </c>
      <c r="P789" s="94">
        <v>1.1000000000000001</v>
      </c>
      <c r="Q789" s="94">
        <v>2.57</v>
      </c>
      <c r="R789" s="97">
        <v>2.97</v>
      </c>
      <c r="W789" s="93"/>
    </row>
    <row r="790" spans="1:23" x14ac:dyDescent="0.2">
      <c r="A790" s="94"/>
      <c r="B790" s="94" t="s">
        <v>229</v>
      </c>
      <c r="C790" s="94">
        <v>62.73</v>
      </c>
      <c r="D790" s="97">
        <v>44.06</v>
      </c>
      <c r="E790" s="97">
        <v>59.03</v>
      </c>
      <c r="F790" s="97">
        <v>66.150000000000006</v>
      </c>
      <c r="G790" s="94">
        <v>24.18</v>
      </c>
      <c r="H790" s="97">
        <v>17.23</v>
      </c>
      <c r="I790" s="97">
        <v>22.62</v>
      </c>
      <c r="J790" s="97">
        <v>24.71</v>
      </c>
      <c r="K790" s="94">
        <v>9.26</v>
      </c>
      <c r="L790" s="94">
        <v>6.89</v>
      </c>
      <c r="M790" s="94">
        <v>10.62</v>
      </c>
      <c r="N790" s="97">
        <v>10.68</v>
      </c>
      <c r="O790" s="94">
        <v>1.58</v>
      </c>
      <c r="P790" s="94">
        <v>1.47</v>
      </c>
      <c r="Q790" s="94">
        <v>1.81</v>
      </c>
      <c r="R790" s="97">
        <v>2.65</v>
      </c>
      <c r="W790" s="93"/>
    </row>
    <row r="791" spans="1:23" x14ac:dyDescent="0.2">
      <c r="A791" s="94"/>
      <c r="B791" s="94" t="s">
        <v>230</v>
      </c>
      <c r="C791" s="94">
        <v>68.319999999999993</v>
      </c>
      <c r="D791" s="97">
        <v>52.62</v>
      </c>
      <c r="E791" s="97">
        <v>58.77</v>
      </c>
      <c r="F791" s="97">
        <v>65.52</v>
      </c>
      <c r="G791" s="94">
        <v>28.58</v>
      </c>
      <c r="H791" s="97">
        <v>20.62</v>
      </c>
      <c r="I791" s="97">
        <v>22.85</v>
      </c>
      <c r="J791" s="97">
        <v>24.15</v>
      </c>
      <c r="K791" s="94">
        <v>10.45</v>
      </c>
      <c r="L791" s="94">
        <v>9.0399999999999991</v>
      </c>
      <c r="M791" s="94">
        <v>9.9700000000000006</v>
      </c>
      <c r="N791" s="97">
        <v>11.13</v>
      </c>
      <c r="O791" s="94">
        <v>1.36</v>
      </c>
      <c r="P791" s="94">
        <v>1.72</v>
      </c>
      <c r="Q791" s="94">
        <v>2.12</v>
      </c>
      <c r="R791" s="97">
        <v>2.37</v>
      </c>
      <c r="W791" s="93"/>
    </row>
    <row r="792" spans="1:23" x14ac:dyDescent="0.2">
      <c r="A792" s="94"/>
      <c r="B792" s="94" t="s">
        <v>231</v>
      </c>
      <c r="C792" s="94">
        <v>66</v>
      </c>
      <c r="D792" s="97">
        <v>57.11</v>
      </c>
      <c r="E792" s="97">
        <v>53.66</v>
      </c>
      <c r="F792" s="97">
        <v>64.34</v>
      </c>
      <c r="G792" s="94">
        <v>27.79</v>
      </c>
      <c r="H792" s="97">
        <v>21.38</v>
      </c>
      <c r="I792" s="97">
        <v>21.78</v>
      </c>
      <c r="J792" s="97">
        <v>25.59</v>
      </c>
      <c r="K792" s="94">
        <v>9.52</v>
      </c>
      <c r="L792" s="94">
        <v>10</v>
      </c>
      <c r="M792" s="94">
        <v>9.0399999999999991</v>
      </c>
      <c r="N792" s="97">
        <v>10.28</v>
      </c>
      <c r="O792" s="94">
        <v>1.38</v>
      </c>
      <c r="P792" s="94">
        <v>1.72</v>
      </c>
      <c r="Q792" s="94">
        <v>1.69</v>
      </c>
      <c r="R792" s="97">
        <v>2.2599999999999998</v>
      </c>
      <c r="W792" s="93"/>
    </row>
    <row r="793" spans="1:23" x14ac:dyDescent="0.2">
      <c r="A793" s="94"/>
      <c r="B793" s="94" t="s">
        <v>232</v>
      </c>
      <c r="C793" s="94">
        <v>64.39</v>
      </c>
      <c r="D793" s="97">
        <v>58.52</v>
      </c>
      <c r="E793" s="97">
        <v>55.72</v>
      </c>
      <c r="F793" s="97">
        <v>62.3</v>
      </c>
      <c r="G793" s="94">
        <v>25.31</v>
      </c>
      <c r="H793" s="97">
        <v>21.21</v>
      </c>
      <c r="I793" s="97">
        <v>22.85</v>
      </c>
      <c r="J793" s="97">
        <v>24.43</v>
      </c>
      <c r="K793" s="94">
        <v>9.7200000000000006</v>
      </c>
      <c r="L793" s="94">
        <v>10.199999999999999</v>
      </c>
      <c r="M793" s="94">
        <v>8.6999999999999993</v>
      </c>
      <c r="N793" s="97">
        <v>8.39</v>
      </c>
      <c r="O793" s="94">
        <v>2.0099999999999998</v>
      </c>
      <c r="P793" s="94">
        <v>2.09</v>
      </c>
      <c r="Q793" s="94">
        <v>1.84</v>
      </c>
      <c r="R793" s="97">
        <v>2.4300000000000002</v>
      </c>
      <c r="W793" s="93"/>
    </row>
    <row r="794" spans="1:23" x14ac:dyDescent="0.2">
      <c r="A794" s="94"/>
      <c r="B794" s="94" t="s">
        <v>233</v>
      </c>
      <c r="C794" s="94">
        <v>63.69</v>
      </c>
      <c r="D794" s="97">
        <v>62.45</v>
      </c>
      <c r="E794" s="97">
        <v>59.54</v>
      </c>
      <c r="F794" s="97">
        <v>66.790000000000006</v>
      </c>
      <c r="G794" s="94">
        <v>24.6</v>
      </c>
      <c r="H794" s="97">
        <v>23.7</v>
      </c>
      <c r="I794" s="97">
        <v>24.57</v>
      </c>
      <c r="J794" s="97">
        <v>23.41</v>
      </c>
      <c r="K794" s="94">
        <v>9.74</v>
      </c>
      <c r="L794" s="94">
        <v>10.53</v>
      </c>
      <c r="M794" s="94">
        <v>9.0399999999999991</v>
      </c>
      <c r="N794" s="97">
        <v>10.51</v>
      </c>
      <c r="O794" s="94">
        <v>1.58</v>
      </c>
      <c r="P794" s="94">
        <v>1.98</v>
      </c>
      <c r="Q794" s="94">
        <v>2.4900000000000002</v>
      </c>
      <c r="R794" s="97">
        <v>3.11</v>
      </c>
      <c r="W794" s="93"/>
    </row>
    <row r="795" spans="1:23" x14ac:dyDescent="0.2">
      <c r="A795" s="94"/>
      <c r="B795" s="94" t="s">
        <v>234</v>
      </c>
      <c r="C795" s="94">
        <v>66.650000000000006</v>
      </c>
      <c r="D795" s="97">
        <v>60.95</v>
      </c>
      <c r="E795" s="97">
        <v>58.66</v>
      </c>
      <c r="F795" s="97">
        <v>66.430000000000007</v>
      </c>
      <c r="G795" s="94">
        <v>28.24</v>
      </c>
      <c r="H795" s="97">
        <v>25</v>
      </c>
      <c r="I795" s="97">
        <v>23.53</v>
      </c>
      <c r="J795" s="97">
        <v>23.7</v>
      </c>
      <c r="K795" s="94">
        <v>9.43</v>
      </c>
      <c r="L795" s="94">
        <v>10.050000000000001</v>
      </c>
      <c r="M795" s="94">
        <v>9.24</v>
      </c>
      <c r="N795" s="97">
        <v>11.33</v>
      </c>
      <c r="O795" s="94">
        <v>1.67</v>
      </c>
      <c r="P795" s="94">
        <v>2.46</v>
      </c>
      <c r="Q795" s="94">
        <v>1.95</v>
      </c>
      <c r="R795" s="97">
        <v>2.88</v>
      </c>
      <c r="W795" s="93"/>
    </row>
    <row r="796" spans="1:23" x14ac:dyDescent="0.2">
      <c r="A796" s="94"/>
      <c r="B796" s="94" t="s">
        <v>235</v>
      </c>
      <c r="C796" s="94">
        <v>59.31</v>
      </c>
      <c r="D796" s="97">
        <v>58.21</v>
      </c>
      <c r="E796" s="97">
        <v>59.56</v>
      </c>
      <c r="F796" s="97"/>
      <c r="G796" s="94">
        <v>23.67</v>
      </c>
      <c r="H796" s="97">
        <v>23.98</v>
      </c>
      <c r="I796" s="97">
        <v>26.63</v>
      </c>
      <c r="J796" s="97"/>
      <c r="K796" s="94">
        <v>8.19</v>
      </c>
      <c r="L796" s="94">
        <v>8.61</v>
      </c>
      <c r="M796" s="94">
        <v>8.73</v>
      </c>
      <c r="N796" s="97"/>
      <c r="O796" s="94">
        <v>1.41</v>
      </c>
      <c r="P796" s="94">
        <v>1.98</v>
      </c>
      <c r="Q796" s="94">
        <v>2.37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0.03</v>
      </c>
      <c r="D801" s="97">
        <v>0.11</v>
      </c>
      <c r="E801" s="97">
        <v>0.03</v>
      </c>
      <c r="F801" s="97">
        <v>0.06</v>
      </c>
      <c r="G801" s="94">
        <v>11.3</v>
      </c>
      <c r="H801" s="97">
        <v>10</v>
      </c>
      <c r="I801" s="97">
        <v>9.1199999999999992</v>
      </c>
      <c r="J801" s="97">
        <v>11.44</v>
      </c>
      <c r="K801" s="94">
        <v>1.41</v>
      </c>
      <c r="L801" s="94">
        <v>0.85</v>
      </c>
      <c r="M801" s="94">
        <v>0.9</v>
      </c>
      <c r="N801" s="97">
        <v>0.82</v>
      </c>
      <c r="O801" s="94">
        <v>12.6</v>
      </c>
      <c r="P801" s="94">
        <v>15.17</v>
      </c>
      <c r="Q801" s="94">
        <v>11.27</v>
      </c>
      <c r="R801" s="97">
        <v>11.3</v>
      </c>
    </row>
    <row r="802" spans="1:18" x14ac:dyDescent="0.2">
      <c r="A802" s="94"/>
      <c r="B802" s="94" t="s">
        <v>225</v>
      </c>
      <c r="C802" s="94">
        <v>0.14000000000000001</v>
      </c>
      <c r="D802" s="97">
        <v>0</v>
      </c>
      <c r="E802" s="97">
        <v>0.03</v>
      </c>
      <c r="F802" s="97">
        <v>0.06</v>
      </c>
      <c r="G802" s="94">
        <v>11.61</v>
      </c>
      <c r="H802" s="97">
        <v>10.199999999999999</v>
      </c>
      <c r="I802" s="97">
        <v>8.9499999999999993</v>
      </c>
      <c r="J802" s="97">
        <v>10.56</v>
      </c>
      <c r="K802" s="94">
        <v>1.3</v>
      </c>
      <c r="L802" s="94">
        <v>0.99</v>
      </c>
      <c r="M802" s="94">
        <v>0.71</v>
      </c>
      <c r="N802" s="97">
        <v>0.96</v>
      </c>
      <c r="O802" s="94">
        <v>11.55</v>
      </c>
      <c r="P802" s="94">
        <v>18.670000000000002</v>
      </c>
      <c r="Q802" s="94">
        <v>11.49</v>
      </c>
      <c r="R802" s="97">
        <v>11.1</v>
      </c>
    </row>
    <row r="803" spans="1:18" x14ac:dyDescent="0.2">
      <c r="A803" s="94"/>
      <c r="B803" s="94" t="s">
        <v>226</v>
      </c>
      <c r="C803" s="94">
        <v>0.08</v>
      </c>
      <c r="D803" s="97">
        <v>0.2</v>
      </c>
      <c r="E803" s="97">
        <v>0.06</v>
      </c>
      <c r="F803" s="97">
        <v>0.03</v>
      </c>
      <c r="G803" s="94">
        <v>12.6</v>
      </c>
      <c r="H803" s="97">
        <v>10.51</v>
      </c>
      <c r="I803" s="97">
        <v>11.16</v>
      </c>
      <c r="J803" s="97">
        <v>11.41</v>
      </c>
      <c r="K803" s="94">
        <v>0.96</v>
      </c>
      <c r="L803" s="94">
        <v>1.02</v>
      </c>
      <c r="M803" s="94">
        <v>1.38</v>
      </c>
      <c r="N803" s="97">
        <v>0.93</v>
      </c>
      <c r="O803" s="94">
        <v>14.49</v>
      </c>
      <c r="P803" s="94">
        <v>18.05</v>
      </c>
      <c r="Q803" s="94">
        <v>12.57</v>
      </c>
      <c r="R803" s="97">
        <v>13.39</v>
      </c>
    </row>
    <row r="804" spans="1:18" x14ac:dyDescent="0.2">
      <c r="A804" s="94"/>
      <c r="B804" s="94" t="s">
        <v>227</v>
      </c>
      <c r="C804" s="94">
        <v>0.06</v>
      </c>
      <c r="D804" s="97">
        <v>0.06</v>
      </c>
      <c r="E804" s="97">
        <v>0.03</v>
      </c>
      <c r="F804" s="97">
        <v>0.06</v>
      </c>
      <c r="G804" s="94">
        <v>12.03</v>
      </c>
      <c r="H804" s="97">
        <v>9.01</v>
      </c>
      <c r="I804" s="97">
        <v>10.42</v>
      </c>
      <c r="J804" s="97">
        <v>12.71</v>
      </c>
      <c r="K804" s="94">
        <v>1.19</v>
      </c>
      <c r="L804" s="94">
        <v>0.59</v>
      </c>
      <c r="M804" s="94">
        <v>0.99</v>
      </c>
      <c r="N804" s="97">
        <v>1.19</v>
      </c>
      <c r="O804" s="94">
        <v>13.61</v>
      </c>
      <c r="P804" s="94">
        <v>9.4</v>
      </c>
      <c r="Q804" s="94">
        <v>11.1</v>
      </c>
      <c r="R804" s="97">
        <v>13.05</v>
      </c>
    </row>
    <row r="805" spans="1:18" x14ac:dyDescent="0.2">
      <c r="A805" s="94"/>
      <c r="B805" s="94" t="s">
        <v>228</v>
      </c>
      <c r="C805" s="94">
        <v>0.08</v>
      </c>
      <c r="D805" s="97">
        <v>0.03</v>
      </c>
      <c r="E805" s="97">
        <v>0.06</v>
      </c>
      <c r="F805" s="97">
        <v>0.08</v>
      </c>
      <c r="G805" s="94">
        <v>14.09</v>
      </c>
      <c r="H805" s="97">
        <v>6.98</v>
      </c>
      <c r="I805" s="97">
        <v>11.98</v>
      </c>
      <c r="J805" s="97">
        <v>12.43</v>
      </c>
      <c r="K805" s="94">
        <v>1.04</v>
      </c>
      <c r="L805" s="94">
        <v>0.79</v>
      </c>
      <c r="M805" s="94">
        <v>0.71</v>
      </c>
      <c r="N805" s="97">
        <v>1.53</v>
      </c>
      <c r="O805" s="94">
        <v>16.27</v>
      </c>
      <c r="P805" s="94">
        <v>10.029999999999999</v>
      </c>
      <c r="Q805" s="94">
        <v>10.93</v>
      </c>
      <c r="R805" s="97">
        <v>13.36</v>
      </c>
    </row>
    <row r="806" spans="1:18" x14ac:dyDescent="0.2">
      <c r="A806" s="94"/>
      <c r="B806" s="94" t="s">
        <v>229</v>
      </c>
      <c r="C806" s="94">
        <v>0.03</v>
      </c>
      <c r="D806" s="97">
        <v>0.08</v>
      </c>
      <c r="E806" s="97">
        <v>0</v>
      </c>
      <c r="F806" s="97">
        <v>0.03</v>
      </c>
      <c r="G806" s="94">
        <v>12.12</v>
      </c>
      <c r="H806" s="97">
        <v>6.75</v>
      </c>
      <c r="I806" s="97">
        <v>10.62</v>
      </c>
      <c r="J806" s="97">
        <v>11.95</v>
      </c>
      <c r="K806" s="94">
        <v>1.1599999999999999</v>
      </c>
      <c r="L806" s="94">
        <v>1.07</v>
      </c>
      <c r="M806" s="94">
        <v>1.1000000000000001</v>
      </c>
      <c r="N806" s="97">
        <v>1.24</v>
      </c>
      <c r="O806" s="94">
        <v>14.4</v>
      </c>
      <c r="P806" s="94">
        <v>10.56</v>
      </c>
      <c r="Q806" s="94">
        <v>12.26</v>
      </c>
      <c r="R806" s="97">
        <v>14.88</v>
      </c>
    </row>
    <row r="807" spans="1:18" x14ac:dyDescent="0.2">
      <c r="A807" s="94"/>
      <c r="B807" s="94" t="s">
        <v>230</v>
      </c>
      <c r="C807" s="94">
        <v>0.14000000000000001</v>
      </c>
      <c r="D807" s="97">
        <v>0.06</v>
      </c>
      <c r="E807" s="97">
        <v>0.03</v>
      </c>
      <c r="F807" s="97">
        <v>0.08</v>
      </c>
      <c r="G807" s="94">
        <v>12.54</v>
      </c>
      <c r="H807" s="97">
        <v>7.46</v>
      </c>
      <c r="I807" s="97">
        <v>10.62</v>
      </c>
      <c r="J807" s="97">
        <v>12.99</v>
      </c>
      <c r="K807" s="94">
        <v>1.19</v>
      </c>
      <c r="L807" s="94">
        <v>1.1599999999999999</v>
      </c>
      <c r="M807" s="94">
        <v>1.04</v>
      </c>
      <c r="N807" s="97">
        <v>1.1599999999999999</v>
      </c>
      <c r="O807" s="94">
        <v>14.07</v>
      </c>
      <c r="P807" s="94">
        <v>12.57</v>
      </c>
      <c r="Q807" s="94">
        <v>12.14</v>
      </c>
      <c r="R807" s="97">
        <v>13.64</v>
      </c>
    </row>
    <row r="808" spans="1:18" x14ac:dyDescent="0.2">
      <c r="A808" s="94"/>
      <c r="B808" s="94" t="s">
        <v>231</v>
      </c>
      <c r="C808" s="94">
        <v>0.08</v>
      </c>
      <c r="D808" s="97">
        <v>0.08</v>
      </c>
      <c r="E808" s="97">
        <v>0.03</v>
      </c>
      <c r="F808" s="97">
        <v>0.06</v>
      </c>
      <c r="G808" s="94">
        <v>11.49</v>
      </c>
      <c r="H808" s="97">
        <v>8.4700000000000006</v>
      </c>
      <c r="I808" s="97">
        <v>8.8699999999999992</v>
      </c>
      <c r="J808" s="97">
        <v>10.45</v>
      </c>
      <c r="K808" s="94">
        <v>1.33</v>
      </c>
      <c r="L808" s="94">
        <v>1.02</v>
      </c>
      <c r="M808" s="94">
        <v>0.62</v>
      </c>
      <c r="N808" s="97">
        <v>1.1599999999999999</v>
      </c>
      <c r="O808" s="94">
        <v>14.4</v>
      </c>
      <c r="P808" s="94">
        <v>14.43</v>
      </c>
      <c r="Q808" s="94">
        <v>11.64</v>
      </c>
      <c r="R808" s="97">
        <v>14.55</v>
      </c>
    </row>
    <row r="809" spans="1:18" x14ac:dyDescent="0.2">
      <c r="A809" s="94"/>
      <c r="B809" s="94" t="s">
        <v>232</v>
      </c>
      <c r="C809" s="94">
        <v>0.08</v>
      </c>
      <c r="D809" s="97">
        <v>0.08</v>
      </c>
      <c r="E809" s="97">
        <v>0.03</v>
      </c>
      <c r="F809" s="97">
        <v>0.06</v>
      </c>
      <c r="G809" s="94">
        <v>10.96</v>
      </c>
      <c r="H809" s="97">
        <v>9.83</v>
      </c>
      <c r="I809" s="97">
        <v>10.17</v>
      </c>
      <c r="J809" s="97">
        <v>12.03</v>
      </c>
      <c r="K809" s="94">
        <v>1.44</v>
      </c>
      <c r="L809" s="94">
        <v>1.21</v>
      </c>
      <c r="M809" s="94">
        <v>0.68</v>
      </c>
      <c r="N809" s="97">
        <v>0.79</v>
      </c>
      <c r="O809" s="94">
        <v>14.88</v>
      </c>
      <c r="P809" s="94">
        <v>13.9</v>
      </c>
      <c r="Q809" s="94">
        <v>11.47</v>
      </c>
      <c r="R809" s="97">
        <v>14.18</v>
      </c>
    </row>
    <row r="810" spans="1:18" x14ac:dyDescent="0.2">
      <c r="A810" s="94"/>
      <c r="B810" s="94" t="s">
        <v>233</v>
      </c>
      <c r="C810" s="94">
        <v>0.08</v>
      </c>
      <c r="D810" s="97">
        <v>0.08</v>
      </c>
      <c r="E810" s="97">
        <v>0.06</v>
      </c>
      <c r="F810" s="97">
        <v>0.14000000000000001</v>
      </c>
      <c r="G810" s="94">
        <v>11.13</v>
      </c>
      <c r="H810" s="97">
        <v>10.25</v>
      </c>
      <c r="I810" s="97">
        <v>10.39</v>
      </c>
      <c r="J810" s="97">
        <v>13.08</v>
      </c>
      <c r="K810" s="94">
        <v>1.02</v>
      </c>
      <c r="L810" s="94">
        <v>1.1299999999999999</v>
      </c>
      <c r="M810" s="94">
        <v>0.76</v>
      </c>
      <c r="N810" s="97">
        <v>0.88</v>
      </c>
      <c r="O810" s="94">
        <v>15.53</v>
      </c>
      <c r="P810" s="94">
        <v>14.77</v>
      </c>
      <c r="Q810" s="94">
        <v>12.23</v>
      </c>
      <c r="R810" s="97">
        <v>15.67</v>
      </c>
    </row>
    <row r="811" spans="1:18" x14ac:dyDescent="0.2">
      <c r="A811" s="94"/>
      <c r="B811" s="94" t="s">
        <v>234</v>
      </c>
      <c r="C811" s="94">
        <v>0.08</v>
      </c>
      <c r="D811" s="97">
        <v>0.03</v>
      </c>
      <c r="E811" s="97">
        <v>0</v>
      </c>
      <c r="F811" s="97">
        <v>0.11</v>
      </c>
      <c r="G811" s="94">
        <v>13.05</v>
      </c>
      <c r="H811" s="97">
        <v>9.66</v>
      </c>
      <c r="I811" s="97">
        <v>10.99</v>
      </c>
      <c r="J811" s="97">
        <v>12.85</v>
      </c>
      <c r="K811" s="94">
        <v>0.88</v>
      </c>
      <c r="L811" s="94">
        <v>1.02</v>
      </c>
      <c r="M811" s="94">
        <v>0.73</v>
      </c>
      <c r="N811" s="97">
        <v>1.1599999999999999</v>
      </c>
      <c r="O811" s="94">
        <v>13.3</v>
      </c>
      <c r="P811" s="94">
        <v>12.74</v>
      </c>
      <c r="Q811" s="94">
        <v>12.23</v>
      </c>
      <c r="R811" s="97">
        <v>14.4</v>
      </c>
    </row>
    <row r="812" spans="1:18" x14ac:dyDescent="0.2">
      <c r="A812" s="94"/>
      <c r="B812" s="94" t="s">
        <v>235</v>
      </c>
      <c r="C812" s="94">
        <v>0.03</v>
      </c>
      <c r="D812" s="97">
        <v>0.14000000000000001</v>
      </c>
      <c r="E812" s="97">
        <v>0.03</v>
      </c>
      <c r="F812" s="97"/>
      <c r="G812" s="94">
        <v>12.23</v>
      </c>
      <c r="H812" s="97">
        <v>10.08</v>
      </c>
      <c r="I812" s="97">
        <v>10.48</v>
      </c>
      <c r="J812" s="97"/>
      <c r="K812" s="94">
        <v>0.79</v>
      </c>
      <c r="L812" s="94">
        <v>1.04</v>
      </c>
      <c r="M812" s="94">
        <v>0.82</v>
      </c>
      <c r="N812" s="97"/>
      <c r="O812" s="94">
        <v>12.99</v>
      </c>
      <c r="P812" s="94">
        <v>12.37</v>
      </c>
      <c r="Q812" s="94">
        <v>10.51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2502046</v>
      </c>
      <c r="D818" s="101">
        <v>677728</v>
      </c>
      <c r="E818" s="101">
        <v>1932459</v>
      </c>
      <c r="F818" s="101">
        <v>465148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2638534</v>
      </c>
      <c r="D819" s="101">
        <v>670035</v>
      </c>
      <c r="E819" s="101">
        <v>2085241</v>
      </c>
      <c r="F819" s="101">
        <v>464769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2618916</v>
      </c>
      <c r="D820" s="101">
        <v>664890</v>
      </c>
      <c r="E820" s="101">
        <v>2077043</v>
      </c>
      <c r="F820" s="101">
        <v>435907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2614570</v>
      </c>
      <c r="D821" s="101">
        <v>659754</v>
      </c>
      <c r="E821" s="101">
        <v>2075960</v>
      </c>
      <c r="F821" s="101">
        <v>434175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2606186</v>
      </c>
      <c r="D822" s="101">
        <v>653666</v>
      </c>
      <c r="E822" s="101">
        <v>2073689</v>
      </c>
      <c r="F822" s="101">
        <v>434403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2575163</v>
      </c>
      <c r="D823" s="101">
        <v>654377</v>
      </c>
      <c r="E823" s="101">
        <v>2046666</v>
      </c>
      <c r="F823" s="101">
        <v>439591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2471742</v>
      </c>
      <c r="D824" s="101">
        <v>651152</v>
      </c>
      <c r="E824" s="101">
        <v>1953062</v>
      </c>
      <c r="F824" s="101">
        <v>439505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2483717</v>
      </c>
      <c r="D825" s="101">
        <v>656063</v>
      </c>
      <c r="E825" s="101">
        <v>1959763</v>
      </c>
      <c r="F825" s="101">
        <v>446968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2479020</v>
      </c>
      <c r="D826" s="101">
        <v>655629</v>
      </c>
      <c r="E826" s="101">
        <v>1951281</v>
      </c>
      <c r="F826" s="101">
        <v>443418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2468626</v>
      </c>
      <c r="D827" s="101">
        <v>660376</v>
      </c>
      <c r="E827" s="101">
        <v>1936250</v>
      </c>
      <c r="F827" s="101">
        <v>446989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2470337</v>
      </c>
      <c r="D828" s="101">
        <v>657679</v>
      </c>
      <c r="E828" s="101">
        <v>1940025</v>
      </c>
      <c r="F828" s="101">
        <v>449402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2464718</v>
      </c>
      <c r="D829" s="101">
        <v>653930</v>
      </c>
      <c r="E829" s="101">
        <v>1936822</v>
      </c>
      <c r="F829" s="101">
        <v>449067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2472152</v>
      </c>
      <c r="D830" s="101">
        <v>659692</v>
      </c>
      <c r="E830" s="101">
        <v>1938508</v>
      </c>
      <c r="F830" s="101">
        <v>458424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4465238</v>
      </c>
      <c r="D836" s="101">
        <v>1528998</v>
      </c>
      <c r="E836" s="101">
        <v>2213470</v>
      </c>
      <c r="F836" s="101">
        <v>592273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4627647</v>
      </c>
      <c r="D837" s="101">
        <v>1510325</v>
      </c>
      <c r="E837" s="101">
        <v>2415231</v>
      </c>
      <c r="F837" s="101">
        <v>592793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4583880</v>
      </c>
      <c r="D838" s="101">
        <v>1518770</v>
      </c>
      <c r="E838" s="101">
        <v>2402694</v>
      </c>
      <c r="F838" s="101">
        <v>543435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4595106</v>
      </c>
      <c r="D839" s="101">
        <v>1529798</v>
      </c>
      <c r="E839" s="101">
        <v>2401673</v>
      </c>
      <c r="F839" s="101">
        <v>542622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4601709</v>
      </c>
      <c r="D840" s="101">
        <v>1535916</v>
      </c>
      <c r="E840" s="101">
        <v>2399586</v>
      </c>
      <c r="F840" s="101">
        <v>545314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4568448</v>
      </c>
      <c r="D841" s="101">
        <v>1548766</v>
      </c>
      <c r="E841" s="101">
        <v>2375686</v>
      </c>
      <c r="F841" s="101">
        <v>555501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4615838</v>
      </c>
      <c r="D842" s="101">
        <v>1574750</v>
      </c>
      <c r="E842" s="101">
        <v>2390299</v>
      </c>
      <c r="F842" s="101">
        <v>557725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4683757</v>
      </c>
      <c r="D843" s="101">
        <v>1604807</v>
      </c>
      <c r="E843" s="101">
        <v>2410422</v>
      </c>
      <c r="F843" s="101">
        <v>571548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4676743</v>
      </c>
      <c r="D844" s="101">
        <v>1607880</v>
      </c>
      <c r="E844" s="101">
        <v>2396208</v>
      </c>
      <c r="F844" s="101">
        <v>566802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4692829</v>
      </c>
      <c r="D845" s="101">
        <v>1634662</v>
      </c>
      <c r="E845" s="101">
        <v>2373828</v>
      </c>
      <c r="F845" s="101">
        <v>571500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4636867</v>
      </c>
      <c r="D846" s="101">
        <v>1593917</v>
      </c>
      <c r="E846" s="101">
        <v>2381186</v>
      </c>
      <c r="F846" s="101">
        <v>568383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4605047</v>
      </c>
      <c r="D847" s="101">
        <v>1583082</v>
      </c>
      <c r="E847" s="101">
        <v>2378923</v>
      </c>
      <c r="F847" s="101">
        <v>568096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4627031</v>
      </c>
      <c r="D848" s="101">
        <v>1584561</v>
      </c>
      <c r="E848" s="101">
        <v>2385559</v>
      </c>
      <c r="F848" s="101">
        <v>582059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50315268767</v>
      </c>
      <c r="D854" s="102">
        <v>27938894256</v>
      </c>
      <c r="E854" s="102">
        <v>3249600320</v>
      </c>
      <c r="F854" s="102">
        <v>3886604323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52059386505</v>
      </c>
      <c r="D855" s="102">
        <v>27795199307</v>
      </c>
      <c r="E855" s="102">
        <v>3283103803</v>
      </c>
      <c r="F855" s="102">
        <v>4227702098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51094815424</v>
      </c>
      <c r="D856" s="102">
        <v>27853421858</v>
      </c>
      <c r="E856" s="102">
        <v>3070681197</v>
      </c>
      <c r="F856" s="102">
        <v>3811452616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51295942142</v>
      </c>
      <c r="D857" s="102">
        <v>27727144502</v>
      </c>
      <c r="E857" s="102">
        <v>3198191953</v>
      </c>
      <c r="F857" s="102">
        <v>3616648828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51230991125</v>
      </c>
      <c r="D858" s="102">
        <v>27750313990</v>
      </c>
      <c r="E858" s="102">
        <v>3143023303</v>
      </c>
      <c r="F858" s="102">
        <v>3599005505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51351305382</v>
      </c>
      <c r="D859" s="102">
        <v>27973192926</v>
      </c>
      <c r="E859" s="102">
        <v>3071208467</v>
      </c>
      <c r="F859" s="102">
        <v>3679369248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51960558472</v>
      </c>
      <c r="D860" s="102">
        <v>28883584515</v>
      </c>
      <c r="E860" s="102">
        <v>3023588875</v>
      </c>
      <c r="F860" s="102">
        <v>3540518450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53068243747</v>
      </c>
      <c r="D861" s="102">
        <v>29634958077</v>
      </c>
      <c r="E861" s="102">
        <v>3022052866</v>
      </c>
      <c r="F861" s="102">
        <v>3760832782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53065982335</v>
      </c>
      <c r="D862" s="102">
        <v>29690063355</v>
      </c>
      <c r="E862" s="102">
        <v>2907033783</v>
      </c>
      <c r="F862" s="102">
        <v>3763282888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52516769213</v>
      </c>
      <c r="D863" s="102">
        <v>29199497365</v>
      </c>
      <c r="E863" s="102">
        <v>2872194492</v>
      </c>
      <c r="F863" s="102">
        <v>3725108792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51922289167</v>
      </c>
      <c r="D864" s="102">
        <v>28643503510</v>
      </c>
      <c r="E864" s="102">
        <v>2882323559</v>
      </c>
      <c r="F864" s="102">
        <v>3731864514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51839059878</v>
      </c>
      <c r="D865" s="102">
        <v>28369859617</v>
      </c>
      <c r="E865" s="102">
        <v>3232759220</v>
      </c>
      <c r="F865" s="102">
        <v>3726620823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52685096800</v>
      </c>
      <c r="D866" s="102">
        <v>28885626586</v>
      </c>
      <c r="E866" s="102">
        <v>3499786530</v>
      </c>
      <c r="F866" s="102">
        <v>3822625108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11268</v>
      </c>
      <c r="D872" s="102">
        <v>18273</v>
      </c>
      <c r="E872" s="102">
        <v>1468</v>
      </c>
      <c r="F872" s="102">
        <v>6562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11250</v>
      </c>
      <c r="D873" s="102">
        <v>18403</v>
      </c>
      <c r="E873" s="102">
        <v>1359</v>
      </c>
      <c r="F873" s="102">
        <v>7132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11147</v>
      </c>
      <c r="D874" s="102">
        <v>18339</v>
      </c>
      <c r="E874" s="102">
        <v>1278</v>
      </c>
      <c r="F874" s="102">
        <v>7014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11163</v>
      </c>
      <c r="D875" s="102">
        <v>18125</v>
      </c>
      <c r="E875" s="102">
        <v>1332</v>
      </c>
      <c r="F875" s="102">
        <v>6665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11133</v>
      </c>
      <c r="D876" s="102">
        <v>18068</v>
      </c>
      <c r="E876" s="102">
        <v>1310</v>
      </c>
      <c r="F876" s="102">
        <v>6600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11240</v>
      </c>
      <c r="D877" s="102">
        <v>18062</v>
      </c>
      <c r="E877" s="102">
        <v>1293</v>
      </c>
      <c r="F877" s="102">
        <v>6624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11257</v>
      </c>
      <c r="D878" s="102">
        <v>18342</v>
      </c>
      <c r="E878" s="102">
        <v>1265</v>
      </c>
      <c r="F878" s="102">
        <v>6348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11330</v>
      </c>
      <c r="D879" s="102">
        <v>18466</v>
      </c>
      <c r="E879" s="102">
        <v>1254</v>
      </c>
      <c r="F879" s="102">
        <v>6580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11347</v>
      </c>
      <c r="D880" s="102">
        <v>18465</v>
      </c>
      <c r="E880" s="102">
        <v>1213</v>
      </c>
      <c r="F880" s="102">
        <v>6640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11191</v>
      </c>
      <c r="D881" s="102">
        <v>17863</v>
      </c>
      <c r="E881" s="102">
        <v>1210</v>
      </c>
      <c r="F881" s="102">
        <v>6518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11198</v>
      </c>
      <c r="D882" s="102">
        <v>17971</v>
      </c>
      <c r="E882" s="102">
        <v>1210</v>
      </c>
      <c r="F882" s="102">
        <v>6566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11257</v>
      </c>
      <c r="D883" s="102">
        <v>17921</v>
      </c>
      <c r="E883" s="102">
        <v>1359</v>
      </c>
      <c r="F883" s="102">
        <v>6560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11386</v>
      </c>
      <c r="D884" s="102">
        <v>18229</v>
      </c>
      <c r="E884" s="102">
        <v>1467</v>
      </c>
      <c r="F884" s="102">
        <v>6567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1.35E-2</v>
      </c>
      <c r="D890" s="103">
        <v>3.8999999999999998E-3</v>
      </c>
      <c r="E890" s="103">
        <v>1.0200000000000001E-2</v>
      </c>
      <c r="F890" s="103">
        <v>1.4E-3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1.52E-2</v>
      </c>
      <c r="D891" s="103">
        <v>3.8999999999999998E-3</v>
      </c>
      <c r="E891" s="103">
        <v>1.1900000000000001E-2</v>
      </c>
      <c r="F891" s="103">
        <v>1.4E-3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1.5100000000000001E-2</v>
      </c>
      <c r="D892" s="103">
        <v>3.8999999999999998E-3</v>
      </c>
      <c r="E892" s="103">
        <v>1.17E-2</v>
      </c>
      <c r="F892" s="103">
        <v>1.4E-3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1.4200000000000001E-2</v>
      </c>
      <c r="D893" s="103">
        <v>4.0000000000000001E-3</v>
      </c>
      <c r="E893" s="103">
        <v>1.0800000000000001E-2</v>
      </c>
      <c r="F893" s="103">
        <v>1.2999999999999999E-3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1.46E-2</v>
      </c>
      <c r="D894" s="103">
        <v>4.0000000000000001E-3</v>
      </c>
      <c r="E894" s="103">
        <v>1.0999999999999999E-2</v>
      </c>
      <c r="F894" s="103">
        <v>1.5E-3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3.49E-2</v>
      </c>
      <c r="D895" s="103">
        <v>4.1999999999999997E-3</v>
      </c>
      <c r="E895" s="103">
        <v>3.2099999999999997E-2</v>
      </c>
      <c r="F895" s="103">
        <v>1.6000000000000001E-3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1.41E-2</v>
      </c>
      <c r="D896" s="103">
        <v>3.8999999999999998E-3</v>
      </c>
      <c r="E896" s="103">
        <v>1.0699999999999999E-2</v>
      </c>
      <c r="F896" s="103">
        <v>1.5E-3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1.44E-2</v>
      </c>
      <c r="D897" s="103">
        <v>4.0000000000000001E-3</v>
      </c>
      <c r="E897" s="103">
        <v>1.09E-2</v>
      </c>
      <c r="F897" s="103">
        <v>1.6000000000000001E-3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1.44E-2</v>
      </c>
      <c r="D898" s="103">
        <v>4.0000000000000001E-3</v>
      </c>
      <c r="E898" s="103">
        <v>1.0800000000000001E-2</v>
      </c>
      <c r="F898" s="103">
        <v>1.6999999999999999E-3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1.3599999999999999E-2</v>
      </c>
      <c r="D899" s="103">
        <v>4.1000000000000003E-3</v>
      </c>
      <c r="E899" s="103">
        <v>9.7000000000000003E-3</v>
      </c>
      <c r="F899" s="103">
        <v>1.8E-3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1.41E-2</v>
      </c>
      <c r="D900" s="103">
        <v>4.3E-3</v>
      </c>
      <c r="E900" s="103">
        <v>1.03E-2</v>
      </c>
      <c r="F900" s="103">
        <v>1.8E-3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1.41E-2</v>
      </c>
      <c r="D901" s="103">
        <v>4.4000000000000003E-3</v>
      </c>
      <c r="E901" s="103">
        <v>1.0500000000000001E-2</v>
      </c>
      <c r="F901" s="103">
        <v>1.8E-3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1.47E-2</v>
      </c>
      <c r="D902" s="103">
        <v>4.4000000000000003E-3</v>
      </c>
      <c r="E902" s="103">
        <v>1.09E-2</v>
      </c>
      <c r="F902" s="103">
        <v>1.9E-3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4.4999999999999997E-3</v>
      </c>
      <c r="D908" s="103">
        <v>3.0999999999999999E-3</v>
      </c>
      <c r="E908" s="103">
        <v>2.2000000000000001E-3</v>
      </c>
      <c r="F908" s="103">
        <v>1.6000000000000001E-3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4.1000000000000003E-3</v>
      </c>
      <c r="D909" s="103">
        <v>2.8E-3</v>
      </c>
      <c r="E909" s="103">
        <v>1.2999999999999999E-3</v>
      </c>
      <c r="F909" s="103">
        <v>1.5E-3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4.0000000000000001E-3</v>
      </c>
      <c r="D910" s="103">
        <v>2.8999999999999998E-3</v>
      </c>
      <c r="E910" s="103">
        <v>8.9999999999999998E-4</v>
      </c>
      <c r="F910" s="103">
        <v>1.5E-3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4.0000000000000001E-3</v>
      </c>
      <c r="D911" s="103">
        <v>3.0000000000000001E-3</v>
      </c>
      <c r="E911" s="103">
        <v>1E-3</v>
      </c>
      <c r="F911" s="103">
        <v>1.2999999999999999E-3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3.8999999999999998E-3</v>
      </c>
      <c r="D912" s="103">
        <v>2.8999999999999998E-3</v>
      </c>
      <c r="E912" s="103">
        <v>8.9999999999999998E-4</v>
      </c>
      <c r="F912" s="103">
        <v>1.2999999999999999E-3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4.1999999999999997E-3</v>
      </c>
      <c r="D913" s="103">
        <v>3.0000000000000001E-3</v>
      </c>
      <c r="E913" s="103">
        <v>8.9999999999999998E-4</v>
      </c>
      <c r="F913" s="103">
        <v>1.5E-3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4.4999999999999997E-3</v>
      </c>
      <c r="D914" s="103">
        <v>3.3999999999999998E-3</v>
      </c>
      <c r="E914" s="103">
        <v>8.9999999999999998E-4</v>
      </c>
      <c r="F914" s="103">
        <v>1.6000000000000001E-3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4.3E-3</v>
      </c>
      <c r="D915" s="103">
        <v>3.0999999999999999E-3</v>
      </c>
      <c r="E915" s="103">
        <v>1E-3</v>
      </c>
      <c r="F915" s="103">
        <v>1.6000000000000001E-3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4.4999999999999997E-3</v>
      </c>
      <c r="D916" s="103">
        <v>3.3E-3</v>
      </c>
      <c r="E916" s="103">
        <v>8.9999999999999998E-4</v>
      </c>
      <c r="F916" s="103">
        <v>1.8E-3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4.4000000000000003E-3</v>
      </c>
      <c r="D917" s="103">
        <v>3.3E-3</v>
      </c>
      <c r="E917" s="103">
        <v>8.9999999999999998E-4</v>
      </c>
      <c r="F917" s="103">
        <v>1.6999999999999999E-3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4.7999999999999996E-3</v>
      </c>
      <c r="D918" s="103">
        <v>3.3E-3</v>
      </c>
      <c r="E918" s="103">
        <v>1E-3</v>
      </c>
      <c r="F918" s="103">
        <v>2E-3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4.8999999999999998E-3</v>
      </c>
      <c r="D919" s="103">
        <v>3.5000000000000001E-3</v>
      </c>
      <c r="E919" s="103">
        <v>1E-3</v>
      </c>
      <c r="F919" s="103">
        <v>2.0999999999999999E-3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5.8999999999999999E-3</v>
      </c>
      <c r="D920" s="103">
        <v>4.1999999999999997E-3</v>
      </c>
      <c r="E920" s="103">
        <v>2.3999999999999998E-3</v>
      </c>
      <c r="F920" s="103">
        <v>2.2000000000000001E-3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8.2000000000000007E-3</v>
      </c>
      <c r="D926" s="103">
        <v>2.8999999999999998E-3</v>
      </c>
      <c r="E926" s="103">
        <v>5.4000000000000003E-3</v>
      </c>
      <c r="F926" s="103">
        <v>1.6999999999999999E-3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9.4999999999999998E-3</v>
      </c>
      <c r="D927" s="103">
        <v>3.2000000000000002E-3</v>
      </c>
      <c r="E927" s="103">
        <v>7.3000000000000001E-3</v>
      </c>
      <c r="F927" s="103">
        <v>1.6999999999999999E-3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9.1000000000000004E-3</v>
      </c>
      <c r="D928" s="103">
        <v>2.8999999999999998E-3</v>
      </c>
      <c r="E928" s="103">
        <v>6.4000000000000003E-3</v>
      </c>
      <c r="F928" s="103">
        <v>1.6000000000000001E-3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8.8999999999999999E-3</v>
      </c>
      <c r="D929" s="103">
        <v>3.0000000000000001E-3</v>
      </c>
      <c r="E929" s="103">
        <v>6.0000000000000001E-3</v>
      </c>
      <c r="F929" s="103">
        <v>1.6000000000000001E-3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8.8000000000000005E-3</v>
      </c>
      <c r="D930" s="103">
        <v>2.8999999999999998E-3</v>
      </c>
      <c r="E930" s="103">
        <v>6.0000000000000001E-3</v>
      </c>
      <c r="F930" s="103">
        <v>1.5E-3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8.6E-3</v>
      </c>
      <c r="D931" s="103">
        <v>2.7000000000000001E-3</v>
      </c>
      <c r="E931" s="103">
        <v>6.0000000000000001E-3</v>
      </c>
      <c r="F931" s="103">
        <v>1.6000000000000001E-3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8.6E-3</v>
      </c>
      <c r="D932" s="103">
        <v>2.7000000000000001E-3</v>
      </c>
      <c r="E932" s="103">
        <v>5.8999999999999999E-3</v>
      </c>
      <c r="F932" s="103">
        <v>1.6000000000000001E-3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8.8000000000000005E-3</v>
      </c>
      <c r="D933" s="103">
        <v>2.8E-3</v>
      </c>
      <c r="E933" s="103">
        <v>6.0000000000000001E-3</v>
      </c>
      <c r="F933" s="103">
        <v>1.9E-3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8.5000000000000006E-3</v>
      </c>
      <c r="D934" s="103">
        <v>2.8E-3</v>
      </c>
      <c r="E934" s="103">
        <v>5.7000000000000002E-3</v>
      </c>
      <c r="F934" s="103">
        <v>1.6999999999999999E-3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8.5000000000000006E-3</v>
      </c>
      <c r="D935" s="103">
        <v>2.8999999999999998E-3</v>
      </c>
      <c r="E935" s="103">
        <v>5.4999999999999997E-3</v>
      </c>
      <c r="F935" s="103">
        <v>1.9E-3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8.6999999999999994E-3</v>
      </c>
      <c r="D936" s="103">
        <v>2.8999999999999998E-3</v>
      </c>
      <c r="E936" s="103">
        <v>5.7000000000000002E-3</v>
      </c>
      <c r="F936" s="103">
        <v>2E-3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8.8000000000000005E-3</v>
      </c>
      <c r="D937" s="103">
        <v>3.0000000000000001E-3</v>
      </c>
      <c r="E937" s="103">
        <v>5.7000000000000002E-3</v>
      </c>
      <c r="F937" s="103">
        <v>2.0999999999999999E-3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8.8000000000000005E-3</v>
      </c>
      <c r="D938" s="103">
        <v>3.0999999999999999E-3</v>
      </c>
      <c r="E938" s="103">
        <v>5.4999999999999997E-3</v>
      </c>
      <c r="F938" s="103">
        <v>2.2000000000000001E-3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3.0000000000000001E-3</v>
      </c>
      <c r="D944" s="103">
        <v>2.2000000000000001E-3</v>
      </c>
      <c r="E944" s="103">
        <v>8.0000000000000004E-4</v>
      </c>
      <c r="F944" s="103">
        <v>1E-3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3.0000000000000001E-3</v>
      </c>
      <c r="D945" s="103">
        <v>2.2000000000000001E-3</v>
      </c>
      <c r="E945" s="103">
        <v>6.9999999999999999E-4</v>
      </c>
      <c r="F945" s="103">
        <v>1E-3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3.3999999999999998E-3</v>
      </c>
      <c r="D946" s="103">
        <v>2.5000000000000001E-3</v>
      </c>
      <c r="E946" s="103">
        <v>2E-3</v>
      </c>
      <c r="F946" s="103">
        <v>1E-3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2.8999999999999998E-3</v>
      </c>
      <c r="D947" s="103">
        <v>2.2000000000000001E-3</v>
      </c>
      <c r="E947" s="103">
        <v>5.9999999999999995E-4</v>
      </c>
      <c r="F947" s="103">
        <v>1E-3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2.8E-3</v>
      </c>
      <c r="D948" s="103">
        <v>2.0999999999999999E-3</v>
      </c>
      <c r="E948" s="103">
        <v>5.9999999999999995E-4</v>
      </c>
      <c r="F948" s="103">
        <v>1E-3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2.7000000000000001E-3</v>
      </c>
      <c r="D949" s="103">
        <v>2.0999999999999999E-3</v>
      </c>
      <c r="E949" s="103">
        <v>5.0000000000000001E-4</v>
      </c>
      <c r="F949" s="103">
        <v>1E-3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2.7000000000000001E-3</v>
      </c>
      <c r="D950" s="103">
        <v>2.0999999999999999E-3</v>
      </c>
      <c r="E950" s="103">
        <v>5.0000000000000001E-4</v>
      </c>
      <c r="F950" s="103">
        <v>1E-3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3.2000000000000002E-3</v>
      </c>
      <c r="D951" s="103">
        <v>2.5999999999999999E-3</v>
      </c>
      <c r="E951" s="103">
        <v>5.0000000000000001E-4</v>
      </c>
      <c r="F951" s="103">
        <v>1.1000000000000001E-3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3.3999999999999998E-3</v>
      </c>
      <c r="D952" s="103">
        <v>2.7000000000000001E-3</v>
      </c>
      <c r="E952" s="103">
        <v>5.9999999999999995E-4</v>
      </c>
      <c r="F952" s="103">
        <v>1.2999999999999999E-3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3.0000000000000001E-3</v>
      </c>
      <c r="D953" s="103">
        <v>2.3E-3</v>
      </c>
      <c r="E953" s="103">
        <v>5.0000000000000001E-4</v>
      </c>
      <c r="F953" s="103">
        <v>1.1999999999999999E-3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3.2000000000000002E-3</v>
      </c>
      <c r="D954" s="103">
        <v>2.5000000000000001E-3</v>
      </c>
      <c r="E954" s="103">
        <v>5.0000000000000001E-4</v>
      </c>
      <c r="F954" s="103">
        <v>1.4E-3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3.2000000000000002E-3</v>
      </c>
      <c r="D955" s="103">
        <v>2.3999999999999998E-3</v>
      </c>
      <c r="E955" s="103">
        <v>5.0000000000000001E-4</v>
      </c>
      <c r="F955" s="103">
        <v>1.5E-3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3.3E-3</v>
      </c>
      <c r="D956" s="103">
        <v>2.5000000000000001E-3</v>
      </c>
      <c r="E956" s="103">
        <v>5.0000000000000001E-4</v>
      </c>
      <c r="F956" s="103">
        <v>1.5E-3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0.255</v>
      </c>
      <c r="D962" s="103">
        <v>0.1414</v>
      </c>
      <c r="E962" s="103">
        <v>0.1016</v>
      </c>
      <c r="F962" s="103">
        <v>7.22E-2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0.25729999999999997</v>
      </c>
      <c r="D963" s="103">
        <v>0.1358</v>
      </c>
      <c r="E963" s="103">
        <v>0.109</v>
      </c>
      <c r="F963" s="103">
        <v>7.0000000000000007E-2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0.24610000000000001</v>
      </c>
      <c r="D964" s="103">
        <v>0.13300000000000001</v>
      </c>
      <c r="E964" s="103">
        <v>0.1</v>
      </c>
      <c r="F964" s="103">
        <v>6.5299999999999997E-2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0.2455</v>
      </c>
      <c r="D965" s="103">
        <v>0.1318</v>
      </c>
      <c r="E965" s="103">
        <v>0.1024</v>
      </c>
      <c r="F965" s="103">
        <v>6.3100000000000003E-2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0.24049999999999999</v>
      </c>
      <c r="D966" s="103">
        <v>0.13109999999999999</v>
      </c>
      <c r="E966" s="103">
        <v>9.7900000000000001E-2</v>
      </c>
      <c r="F966" s="103">
        <v>6.2300000000000001E-2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0.24279999999999999</v>
      </c>
      <c r="D967" s="103">
        <v>0.13239999999999999</v>
      </c>
      <c r="E967" s="103">
        <v>9.9400000000000002E-2</v>
      </c>
      <c r="F967" s="103">
        <v>6.2700000000000006E-2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0.23730000000000001</v>
      </c>
      <c r="D968" s="103">
        <v>0.13170000000000001</v>
      </c>
      <c r="E968" s="103">
        <v>9.4600000000000004E-2</v>
      </c>
      <c r="F968" s="103">
        <v>6.2E-2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0.2412</v>
      </c>
      <c r="D969" s="103">
        <v>0.1331</v>
      </c>
      <c r="E969" s="103">
        <v>9.7199999999999995E-2</v>
      </c>
      <c r="F969" s="103">
        <v>6.25E-2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0.23499999999999999</v>
      </c>
      <c r="D970" s="103">
        <v>0.13159999999999999</v>
      </c>
      <c r="E970" s="103">
        <v>9.1300000000000006E-2</v>
      </c>
      <c r="F970" s="103">
        <v>6.0600000000000001E-2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0.2329</v>
      </c>
      <c r="D971" s="103">
        <v>0.1336</v>
      </c>
      <c r="E971" s="103">
        <v>8.6099999999999996E-2</v>
      </c>
      <c r="F971" s="103">
        <v>6.0999999999999999E-2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0.23630000000000001</v>
      </c>
      <c r="D972" s="103">
        <v>0.13489999999999999</v>
      </c>
      <c r="E972" s="103">
        <v>8.8999999999999996E-2</v>
      </c>
      <c r="F972" s="103">
        <v>6.0699999999999997E-2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0.2359</v>
      </c>
      <c r="D973" s="103">
        <v>0.1346</v>
      </c>
      <c r="E973" s="103">
        <v>8.8999999999999996E-2</v>
      </c>
      <c r="F973" s="103">
        <v>5.96E-2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0.2359</v>
      </c>
      <c r="D974" s="103">
        <v>0.13639999999999999</v>
      </c>
      <c r="E974" s="103">
        <v>8.5999999999999993E-2</v>
      </c>
      <c r="F974" s="103">
        <v>6.1499999999999999E-2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0.7158000000000001</v>
      </c>
      <c r="D980" s="103">
        <f t="shared" si="34"/>
        <v>0.84650000000000003</v>
      </c>
      <c r="E980" s="103">
        <f t="shared" si="34"/>
        <v>0.87980000000000003</v>
      </c>
      <c r="F980" s="103">
        <f t="shared" si="34"/>
        <v>0.92209999999999992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0.71090000000000009</v>
      </c>
      <c r="D981" s="103">
        <f t="shared" si="34"/>
        <v>0.85209999999999997</v>
      </c>
      <c r="E981" s="103">
        <f t="shared" si="34"/>
        <v>0.86980000000000002</v>
      </c>
      <c r="F981" s="103">
        <f t="shared" si="34"/>
        <v>0.92440000000000011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0.72230000000000005</v>
      </c>
      <c r="D982" s="103">
        <f t="shared" si="34"/>
        <v>0.8548</v>
      </c>
      <c r="E982" s="103">
        <f t="shared" si="34"/>
        <v>0.879</v>
      </c>
      <c r="F982" s="103">
        <f t="shared" si="34"/>
        <v>0.92920000000000003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0.72449999999999992</v>
      </c>
      <c r="D983" s="103">
        <f t="shared" si="34"/>
        <v>0.85599999999999998</v>
      </c>
      <c r="E983" s="103">
        <f t="shared" si="34"/>
        <v>0.87919999999999987</v>
      </c>
      <c r="F983" s="103">
        <f t="shared" si="34"/>
        <v>0.93169999999999997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0.72940000000000005</v>
      </c>
      <c r="D984" s="103">
        <f t="shared" si="34"/>
        <v>0.85699999999999998</v>
      </c>
      <c r="E984" s="103">
        <f t="shared" si="34"/>
        <v>0.88359999999999994</v>
      </c>
      <c r="F984" s="103">
        <f t="shared" si="34"/>
        <v>0.93240000000000012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0.70679999999999987</v>
      </c>
      <c r="D985" s="103">
        <f t="shared" si="34"/>
        <v>0.85560000000000003</v>
      </c>
      <c r="E985" s="103">
        <f t="shared" si="34"/>
        <v>0.86109999999999998</v>
      </c>
      <c r="F985" s="103">
        <f t="shared" si="34"/>
        <v>0.93159999999999998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0.7327999999999999</v>
      </c>
      <c r="D986" s="103">
        <f t="shared" si="34"/>
        <v>0.85619999999999996</v>
      </c>
      <c r="E986" s="103">
        <f t="shared" si="34"/>
        <v>0.88739999999999997</v>
      </c>
      <c r="F986" s="103">
        <f t="shared" si="34"/>
        <v>0.93229999999999991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0.72810000000000008</v>
      </c>
      <c r="D987" s="103">
        <f t="shared" si="34"/>
        <v>0.85439999999999994</v>
      </c>
      <c r="E987" s="103">
        <f t="shared" si="34"/>
        <v>0.88440000000000007</v>
      </c>
      <c r="F987" s="103">
        <f t="shared" si="34"/>
        <v>0.93129999999999991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0.73420000000000019</v>
      </c>
      <c r="D988" s="103">
        <f t="shared" si="34"/>
        <v>0.85559999999999992</v>
      </c>
      <c r="E988" s="103">
        <f t="shared" si="34"/>
        <v>0.89069999999999983</v>
      </c>
      <c r="F988" s="103">
        <f t="shared" si="34"/>
        <v>0.93289999999999995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0.73760000000000014</v>
      </c>
      <c r="D989" s="103">
        <f t="shared" si="34"/>
        <v>0.85380000000000011</v>
      </c>
      <c r="E989" s="103">
        <f t="shared" si="34"/>
        <v>0.8973000000000001</v>
      </c>
      <c r="F989" s="103">
        <f t="shared" si="34"/>
        <v>0.9323999999999999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0.73289999999999988</v>
      </c>
      <c r="D990" s="103">
        <f t="shared" si="34"/>
        <v>0.85210000000000008</v>
      </c>
      <c r="E990" s="103">
        <f t="shared" si="34"/>
        <v>0.89350000000000007</v>
      </c>
      <c r="F990" s="103">
        <f t="shared" si="34"/>
        <v>0.93210000000000004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0.73309999999999997</v>
      </c>
      <c r="D991" s="103">
        <f t="shared" si="34"/>
        <v>0.85210000000000008</v>
      </c>
      <c r="E991" s="103">
        <f t="shared" si="34"/>
        <v>0.89330000000000009</v>
      </c>
      <c r="F991" s="103">
        <f t="shared" si="34"/>
        <v>0.93290000000000006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0.73139999999999994</v>
      </c>
      <c r="D992" s="103">
        <f t="shared" si="34"/>
        <v>0.84940000000000015</v>
      </c>
      <c r="E992" s="103">
        <f t="shared" si="34"/>
        <v>0.89470000000000016</v>
      </c>
      <c r="F992" s="103">
        <f t="shared" si="34"/>
        <v>0.93070000000000008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2022-12-22T19:59:49Z</dcterms:modified>
</cp:coreProperties>
</file>