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B778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100" i="1"/>
  <c r="I104" i="1"/>
  <c r="I108" i="1"/>
  <c r="I97" i="1"/>
  <c r="I105" i="1"/>
  <c r="I109" i="1"/>
  <c r="I98" i="1"/>
  <c r="I106" i="1"/>
  <c r="I13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I148" i="1"/>
  <c r="C102" i="1"/>
  <c r="H32" i="1"/>
  <c r="D430" i="1"/>
  <c r="D441" i="1"/>
  <c r="D433" i="1"/>
  <c r="C775" i="1"/>
  <c r="H31" i="1"/>
  <c r="H34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C403" i="1" s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403" i="1" l="1"/>
  <c r="G403" i="1"/>
  <c r="E403" i="1"/>
  <c r="I138" i="1"/>
  <c r="I135" i="1"/>
  <c r="H18" i="1"/>
  <c r="H20" i="1"/>
  <c r="H21" i="1"/>
  <c r="H17" i="1"/>
  <c r="H22" i="1"/>
  <c r="H19" i="1"/>
  <c r="H16" i="1"/>
  <c r="C777" i="1"/>
  <c r="I147" i="1"/>
  <c r="B773" i="1"/>
  <c r="D439" i="1"/>
  <c r="B772" i="1"/>
  <c r="D429" i="1"/>
  <c r="I143" i="1"/>
  <c r="I144" i="1"/>
  <c r="D432" i="1"/>
  <c r="D436" i="1"/>
  <c r="C117" i="1"/>
  <c r="C114" i="1"/>
  <c r="C113" i="1"/>
  <c r="C118" i="1"/>
  <c r="C112" i="1"/>
  <c r="C116" i="1"/>
  <c r="I103" i="1"/>
  <c r="C100" i="1"/>
  <c r="I99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<sst xmlns="http://schemas.openxmlformats.org/spreadsheetml/2006/main" count="692" uniqueCount="532">
  <si>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</si>
  <si>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</si>
  <si>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</si>
  <si>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</si>
  <si>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</si>
  <si>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</si>
  <si>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</si>
  <si>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</si>
  <si>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</si>
  <si>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</si>
  <si>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</si>
  <si>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</si>
  <si>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</si>
  <si>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</si>
  <si>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</si>
  <si>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</si>
  <si>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</si>
  <si>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</si>
  <si>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</si>
  <si>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</si>
  <si>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</si>
  <si>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</si>
  <si>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</si>
  <si>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</si>
  <si>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</si>
  <si>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</si>
  <si>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</si>
  <si>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</si>
  <si>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</si>
  <si>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</si>
  <si>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</si>
  <si>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</si>
  <si>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</si>
  <si>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</si>
  <si>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</si>
  <si>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</si>
  <si>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</si>
  <si>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</si>
  <si>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</si>
  <si>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</si>
  <si>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</si>
  <si>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</si>
  <si>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</si>
  <si>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</si>
  <si>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</si>
  <si>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</si>
  <si>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</si>
  <si>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</si>
  <si>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</si>
  <si>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</si>
  <si>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</si>
  <si>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</si>
  <si>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</si>
  <si>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</si>
  <si>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</si>
  <si>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</si>
  <si>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</si>
  <si>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</si>
  <si>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</si>
  <si>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</si>
  <si>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</si>
  <si>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</si>
  <si>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</si>
  <si>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</si>
  <si>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</si>
  <si>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</si>
  <si>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</si>
  <si>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</si>
  <si>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</si>
  <si>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</si>
  <si>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</si>
  <si>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</si>
  <si>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</si>
  <si>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</si>
  <si>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</si>
  <si>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</si>
  <si>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</si>
  <si>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</si>
  <si>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</si>
  <si>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</si>
  <si>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</si>
  <si>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</si>
  <si>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</si>
  <si>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</si>
  <si>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</si>
  <si>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</si>
  <si>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</si>
  <si>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</si>
  <si>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</si>
  <si>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</si>
  <si>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</si>
  <si>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</si>
  <si>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</si>
  <si>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</si>
  <si>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</si>
  <si>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</si>
  <si>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</si>
  <si>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</si>
  <si>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</si>
  <si>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</si>
  <si>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</si>
  <si>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</si>
  <si>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</si>
  <si>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</si>
  <si>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</si>
  <si>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</si>
  <si>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</si>
  <si>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</si>
  <si>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</si>
  <si>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</si>
  <si>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</si>
  <si>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</si>
  <si>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</si>
  <si>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</si>
  <si>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</si>
  <si>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</si>
  <si>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</si>
  <si>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</si>
  <si>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</si>
  <si>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</si>
  <si>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</si>
  <si>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</si>
  <si>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</si>
  <si>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</si>
  <si>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</si>
  <si>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</si>
  <si>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</si>
  <si>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</si>
  <si>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</si>
  <si>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</si>
  <si>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</si>
  <si>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</si>
  <si>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</si>
  <si>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</si>
  <si>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</si>
  <si>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</si>
  <si>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</si>
  <si>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</si>
  <si>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</si>
  <si>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</si>
  <si>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</si>
  <si>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</si>
  <si>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</si>
  <si>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</si>
  <si>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</si>
  <si>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</si>
  <si>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</si>
  <si>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</si>
  <si>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</si>
  <si>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</si>
  <si>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</si>
  <si>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</si>
  <si>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</si>
  <si>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</si>
  <si>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</si>
  <si>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</si>
  <si>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</si>
  <si>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</si>
  <si>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</si>
  <si>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</si>
  <si>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</si>
  <si>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</si>
  <si>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</si>
  <si>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</si>
  <si>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</si>
  <si>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</si>
  <si>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</si>
  <si>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</si>
  <si>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</si>
  <si>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</si>
  <si>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</si>
  <si>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</si>
  <si>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</si>
  <si>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</si>
  <si>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</si>
  <si>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</si>
  <si>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</si>
  <si>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</si>
  <si>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</si>
  <si>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</si>
  <si>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</si>
  <si>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</si>
  <si>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</si>
  <si>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</si>
  <si>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</si>
  <si>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</si>
  <si>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</si>
  <si>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</si>
  <si>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</si>
  <si>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</si>
  <si>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</si>
  <si>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</si>
  <si>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</si>
  <si>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</si>
  <si>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</si>
  <si>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</si>
  <si>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</si>
  <si>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</si>
  <si>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</si>
  <si>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</si>
  <si>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</si>
  <si>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</si>
  <si>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</si>
  <si>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</si>
  <si>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</si>
  <si>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</si>
  <si>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</si>
  <si>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</si>
  <si>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</si>
  <si>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</si>
  <si>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</si>
  <si>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</si>
  <si>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</si>
  <si>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</si>
  <si>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</si>
  <si>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</si>
  <si>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</si>
  <si>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</si>
  <si>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</si>
  <si>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</si>
  <si>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</si>
  <si>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</si>
  <si>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</si>
  <si>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</si>
  <si>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</si>
  <si>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</si>
  <si>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</si>
  <si>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</si>
  <si>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</si>
  <si>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</si>
  <si>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</si>
  <si>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</si>
  <si>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</si>
  <si>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</si>
  <si>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</si>
  <si>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</si>
  <si>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</si>
  <si>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</si>
  <si>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</si>
  <si>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</si>
  <si>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</si>
  <si>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</si>
  <si>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</si>
  <si>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</si>
  <si>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</si>
  <si>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</si>
  <si>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</si>
  <si>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</si>
  <si>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</si>
  <si>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</si>
  <si>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</si>
  <si>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</si>
  <si>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</si>
  <si>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</si>
  <si>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</si>
  <si>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</si>
  <si>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</si>
  <si>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</si>
  <si>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</si>
  <si>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</si>
  <si>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</si>
  <si>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</si>
  <si>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</si>
  <si>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</si>
  <si>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</si>
  <si>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</si>
  <si>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</si>
  <si>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</si>
  <si>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</si>
  <si>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</si>
  <si>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</si>
  <si>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</si>
  <si>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</si>
  <si>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</si>
  <si>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</si>
  <si>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</si>
  <si>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</si>
  <si>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</si>
  <si>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</si>
  <si>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</si>
  <si>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</si>
  <si>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</si>
  <si>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</si>
  <si>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</si>
  <si>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</si>
  <si>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</si>
  <si>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</si>
  <si>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</si>
  <si>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</si>
  <si>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</si>
  <si>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</si>
  <si>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</si>
  <si>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</si>
  <si>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</si>
  <si>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</si>
  <si>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</si>
  <si>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</si>
  <si>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</si>
  <si>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</si>
  <si>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</si>
  <si>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</si>
  <si>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</si>
  <si>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</si>
  <si>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</si>
  <si>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</si>
  <si>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</si>
  <si>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</si>
  <si>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</si>
  <si>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</si>
  <si>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</si>
  <si>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</si>
  <si>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</si>
  <si>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</si>
  <si>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</si>
  <si>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</si>
  <si>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</si>
  <si>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</si>
  <si>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</si>
  <si>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</si>
  <si>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</si>
  <si>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</si>
  <si>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</si>
  <si>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</si>
  <si>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</si>
  <si>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</si>
  <si>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</si>
  <si>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</si>
  <si>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</si>
  <si>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</si>
  <si>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</si>
  <si>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</si>
  <si>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</si>
  <si>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</si>
  <si>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</si>
  <si>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</si>
  <si>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</si>
  <si>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</si>
  <si>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</si>
  <si>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</si>
  <si>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</si>
  <si>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</si>
  <si>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</si>
  <si>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</si>
  <si>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</si>
  <si>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</si>
  <si>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</si>
  <si>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</si>
  <si>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</si>
  <si>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</si>
  <si>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</si>
  <si>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</si>
  <si>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</si>
  <si>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</si>
  <si>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</si>
  <si>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</si>
  <si>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</si>
  <si>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</si>
  <si>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</si>
  <si>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</si>
  <si>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</si>
  <si>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</si>
  <si>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</si>
  <si>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</si>
  <si>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</si>
  <si>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</si>
  <si>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</si>
  <si>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</si>
  <si>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</si>
  <si>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</si>
  <si>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</si>
  <si>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</si>
  <si>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</si>
  <si>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</si>
  <si>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</si>
  <si>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</si>
  <si>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</si>
  <si>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</si>
  <si>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</si>
  <si>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</si>
  <si>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</si>
  <si>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</si>
  <si>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</si>
  <si>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</si>
  <si>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</si>
  <si>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</si>
  <si>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</si>
  <si>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</si>
  <si>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</si>
  <si>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</si>
  <si>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</si>
  <si>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</si>
  <si>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</si>
  <si>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</si>
  <si>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</si>
  <si>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</si>
  <si>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</si>
  <si>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</si>
  <si>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</si>
  <si>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</si>
  <si>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</si>
  <si>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</si>
  <si>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</si>
  <si>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</si>
  <si>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</si>
  <si>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</si>
  <si>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</si>
  <si>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</si>
  <si>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</si>
  <si>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</si>
  <si>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</si>
  <si>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</si>
  <si>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</si>
  <si>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</si>
  <si>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</si>
  <si>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</si>
  <si>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</si>
  <si>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</si>
  <si>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</si>
  <si>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</si>
  <si>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</si>
  <si>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</si>
  <si>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</si>
  <si>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</si>
  <si>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</si>
  <si>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</si>
  <si>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</si>
  <si>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</si>
  <si>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</si>
  <si>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</si>
  <si>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</si>
  <si>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</si>
  <si>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</si>
  <si>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</si>
  <si>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</si>
  <si>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</si>
  <si>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</si>
  <si>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</si>
  <si>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</si>
  <si>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</si>
  <si>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</si>
  <si>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</si>
  <si>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</si>
  <si>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</si>
  <si>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</si>
  <si>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</si>
  <si>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</si>
  <si>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</si>
  <si>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</si>
  <si>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</si>
  <si>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</si>
  <si>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</si>
  <si>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</si>
  <si>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</si>
  <si>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</si>
  <si>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</si>
  <si>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</si>
  <si>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</si>
  <si>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</si>
  <si>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</si>
  <si>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</si>
  <si>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</si>
  <si>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</si>
  <si>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</si>
  <si>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</si>
  <si>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</si>
  <si>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</si>
  <si>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</si>
  <si>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</si>
  <si>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</si>
  <si>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</si>
  <si>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</si>
  <si>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</si>
  <si>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</si>
  <si>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</si>
  <si>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</si>
  <si>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</si>
  <si>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</si>
  <si>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</si>
  <si>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</si>
  <si>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</si>
  <si>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</si>
  <si>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</si>
  <si>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</si>
  <si>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</si>
  <si>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</si>
  <si>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</si>
  <si>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</si>
  <si>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</si>
  <si>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</si>
  <si>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</si>
  <si>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</si>
  <si>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</si>
  <si>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</si>
  <si>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</si>
  <si>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</si>
  <si>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</si>
  <si>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</si>
  <si>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</si>
  <si>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</si>
  <si>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01:07 PM</t>
  </si>
  <si>
    <t>Entidad: Puebla (Pue)</t>
  </si>
  <si>
    <t>Gobernador:</t>
  </si>
  <si>
    <t>Lic. Sergio Salomón Céspedes Peregrina</t>
  </si>
  <si>
    <t>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</si>
  <si>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</si>
  <si>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</si>
  <si>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</si>
  <si>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</si>
  <si>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</si>
  <si>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</si>
  <si>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</si>
  <si>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</si>
  <si>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</si>
  <si>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</si>
  <si>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</si>
  <si>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</si>
  <si>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</si>
  <si>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</si>
  <si>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</si>
  <si>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750 a 799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</si>
  <si>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</si>
  <si>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</si>
  <si>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</si>
  <si>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</si>
  <si>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</si>
  <si>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</si>
  <si>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</si>
  <si>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</si>
  <si>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</si>
  <si>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</si>
  <si>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</si>
  <si>
    <t>15/12/2022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</si>
</sst>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  <xf numFmtId="0" fontId="3" fillId="0" borderId="1" xfId="0" quotePrefix="1" applyFont="1" applyBorder="1" applyAlignment="1" applyProtection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-5.2482841107626056E-2</c:v>
                </c:pt>
                <c:pt idx="1">
                  <c:v>-7.6474221954410268E-2</c:v>
                </c:pt>
                <c:pt idx="2">
                  <c:v>-2.6614924265662452E-2</c:v>
                </c:pt>
                <c:pt idx="3">
                  <c:v>-6.2565395354701986E-2</c:v>
                </c:pt>
                <c:pt idx="4">
                  <c:v>-9.1465898633714474E-2</c:v>
                </c:pt>
                <c:pt idx="5">
                  <c:v>-7.1422184529171637E-2</c:v>
                </c:pt>
                <c:pt idx="6">
                  <c:v>-7.1751813489720428E-2</c:v>
                </c:pt>
                <c:pt idx="7">
                  <c:v>-6.6412885203645536E-2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5.1923305419191046E-2</c:v>
                </c:pt>
                <c:pt idx="1">
                  <c:v>8.5867813785552943E-2</c:v>
                </c:pt>
                <c:pt idx="2">
                  <c:v>2.8193202884124583E-2</c:v>
                </c:pt>
                <c:pt idx="3">
                  <c:v>6.1282039934965345E-2</c:v>
                </c:pt>
                <c:pt idx="4">
                  <c:v>8.2930251421269141E-2</c:v>
                </c:pt>
                <c:pt idx="5">
                  <c:v>6.5900028007095129E-2</c:v>
                </c:pt>
                <c:pt idx="6">
                  <c:v>5.5440560093405478E-2</c:v>
                </c:pt>
                <c:pt idx="7">
                  <c:v>4.9272633915743505E-2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76512512"/>
        <c:axId val="672822336"/>
      </c:barChart>
      <c:catAx>
        <c:axId val="776512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2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282233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651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0.18413850228076112</c:v>
                </c:pt>
                <c:pt idx="1">
                  <c:v>0.44860062764679121</c:v>
                </c:pt>
                <c:pt idx="2">
                  <c:v>0.22324159734941726</c:v>
                </c:pt>
                <c:pt idx="3">
                  <c:v>7.4995625138537275E-2</c:v>
                </c:pt>
                <c:pt idx="4">
                  <c:v>4.8477548210973317E-2</c:v>
                </c:pt>
                <c:pt idx="5">
                  <c:v>5.6663205665153935E-3</c:v>
                </c:pt>
                <c:pt idx="6">
                  <c:v>1.4879778807004446E-2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9936384"/>
        <c:axId val="672824064"/>
      </c:barChart>
      <c:catAx>
        <c:axId val="60993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2824064"/>
        <c:crosses val="autoZero"/>
        <c:auto val="1"/>
        <c:lblAlgn val="ctr"/>
        <c:lblOffset val="100"/>
        <c:noMultiLvlLbl val="0"/>
      </c:catAx>
      <c:valAx>
        <c:axId val="67282406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993638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0.13256443582866265</c:v>
                </c:pt>
                <c:pt idx="1">
                  <c:v>0.54229525436931447</c:v>
                </c:pt>
                <c:pt idx="2">
                  <c:v>0.10442925109820708</c:v>
                </c:pt>
                <c:pt idx="3">
                  <c:v>0.2207110587038158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0.24059987173532305</c:v>
                </c:pt>
                <c:pt idx="1">
                  <c:v>4.9800039203821519E-2</c:v>
                </c:pt>
                <c:pt idx="2">
                  <c:v>8.559989304174781E-2</c:v>
                </c:pt>
                <c:pt idx="3">
                  <c:v>4.779989858141824E-2</c:v>
                </c:pt>
                <c:pt idx="4">
                  <c:v>2.2500117185336066E-2</c:v>
                </c:pt>
                <c:pt idx="5">
                  <c:v>0.10110005070929087</c:v>
                </c:pt>
                <c:pt idx="6">
                  <c:v>8.0200046021877441E-2</c:v>
                </c:pt>
                <c:pt idx="7">
                  <c:v>4.8100052839933349E-2</c:v>
                </c:pt>
                <c:pt idx="8">
                  <c:v>5.4400096305039822E-2</c:v>
                </c:pt>
                <c:pt idx="9">
                  <c:v>2.5199907530116632E-2</c:v>
                </c:pt>
                <c:pt idx="10">
                  <c:v>8.8999599439214903E-3</c:v>
                </c:pt>
                <c:pt idx="11">
                  <c:v>0.23580006690217367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32640"/>
        <c:axId val="776652480"/>
      </c:barChart>
      <c:catAx>
        <c:axId val="610032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665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66524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003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4753608</c:v>
                </c:pt>
                <c:pt idx="1">
                  <c:v>4756446</c:v>
                </c:pt>
                <c:pt idx="2">
                  <c:v>4718403</c:v>
                </c:pt>
                <c:pt idx="3">
                  <c:v>4719539</c:v>
                </c:pt>
                <c:pt idx="4">
                  <c:v>4692247</c:v>
                </c:pt>
                <c:pt idx="5">
                  <c:v>4631851</c:v>
                </c:pt>
                <c:pt idx="6">
                  <c:v>4707076</c:v>
                </c:pt>
                <c:pt idx="7">
                  <c:v>4726094</c:v>
                </c:pt>
                <c:pt idx="8">
                  <c:v>4717107</c:v>
                </c:pt>
                <c:pt idx="9">
                  <c:v>4617539</c:v>
                </c:pt>
                <c:pt idx="10">
                  <c:v>4620850</c:v>
                </c:pt>
                <c:pt idx="11">
                  <c:v>4613913</c:v>
                </c:pt>
                <c:pt idx="12">
                  <c:v>4634680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1371649</c:v>
                </c:pt>
                <c:pt idx="1">
                  <c:v>1359839</c:v>
                </c:pt>
                <c:pt idx="2">
                  <c:v>1350773</c:v>
                </c:pt>
                <c:pt idx="3">
                  <c:v>1345012</c:v>
                </c:pt>
                <c:pt idx="4">
                  <c:v>1327926</c:v>
                </c:pt>
                <c:pt idx="5">
                  <c:v>1333586</c:v>
                </c:pt>
                <c:pt idx="6">
                  <c:v>1341131</c:v>
                </c:pt>
                <c:pt idx="7">
                  <c:v>1349034</c:v>
                </c:pt>
                <c:pt idx="8">
                  <c:v>1347758</c:v>
                </c:pt>
                <c:pt idx="9">
                  <c:v>1355513</c:v>
                </c:pt>
                <c:pt idx="10">
                  <c:v>1347272</c:v>
                </c:pt>
                <c:pt idx="11">
                  <c:v>1345232</c:v>
                </c:pt>
                <c:pt idx="12">
                  <c:v>1357447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3424379</c:v>
                </c:pt>
                <c:pt idx="1">
                  <c:v>3429977</c:v>
                </c:pt>
                <c:pt idx="2">
                  <c:v>3416364</c:v>
                </c:pt>
                <c:pt idx="3">
                  <c:v>3419268</c:v>
                </c:pt>
                <c:pt idx="4">
                  <c:v>3408008</c:v>
                </c:pt>
                <c:pt idx="5">
                  <c:v>3349615</c:v>
                </c:pt>
                <c:pt idx="6">
                  <c:v>3483929</c:v>
                </c:pt>
                <c:pt idx="7">
                  <c:v>3492771</c:v>
                </c:pt>
                <c:pt idx="8">
                  <c:v>3476578</c:v>
                </c:pt>
                <c:pt idx="9">
                  <c:v>3358925</c:v>
                </c:pt>
                <c:pt idx="10">
                  <c:v>3370604</c:v>
                </c:pt>
                <c:pt idx="11">
                  <c:v>3365810</c:v>
                </c:pt>
                <c:pt idx="12">
                  <c:v>3373935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1083301</c:v>
                </c:pt>
                <c:pt idx="1">
                  <c:v>1084089</c:v>
                </c:pt>
                <c:pt idx="2">
                  <c:v>1030270</c:v>
                </c:pt>
                <c:pt idx="3">
                  <c:v>1034633</c:v>
                </c:pt>
                <c:pt idx="4">
                  <c:v>1034286</c:v>
                </c:pt>
                <c:pt idx="5">
                  <c:v>1051643</c:v>
                </c:pt>
                <c:pt idx="6">
                  <c:v>1062378</c:v>
                </c:pt>
                <c:pt idx="7">
                  <c:v>1078206</c:v>
                </c:pt>
                <c:pt idx="8">
                  <c:v>1073981</c:v>
                </c:pt>
                <c:pt idx="9">
                  <c:v>1073007</c:v>
                </c:pt>
                <c:pt idx="10">
                  <c:v>1071591</c:v>
                </c:pt>
                <c:pt idx="11">
                  <c:v>1072945</c:v>
                </c:pt>
                <c:pt idx="12">
                  <c:v>1091259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32352"/>
        <c:axId val="776654784"/>
      </c:lineChart>
      <c:catAx>
        <c:axId val="616932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654784"/>
        <c:crosses val="autoZero"/>
        <c:auto val="1"/>
        <c:lblAlgn val="ctr"/>
        <c:lblOffset val="100"/>
        <c:noMultiLvlLbl val="0"/>
      </c:catAx>
      <c:valAx>
        <c:axId val="776654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932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8760001</c:v>
                </c:pt>
                <c:pt idx="1">
                  <c:v>8735383</c:v>
                </c:pt>
                <c:pt idx="2">
                  <c:v>8649173</c:v>
                </c:pt>
                <c:pt idx="3">
                  <c:v>8713203</c:v>
                </c:pt>
                <c:pt idx="4">
                  <c:v>8708320</c:v>
                </c:pt>
                <c:pt idx="5">
                  <c:v>8707453</c:v>
                </c:pt>
                <c:pt idx="6">
                  <c:v>9315867</c:v>
                </c:pt>
                <c:pt idx="7">
                  <c:v>9432999</c:v>
                </c:pt>
                <c:pt idx="8">
                  <c:v>9404148</c:v>
                </c:pt>
                <c:pt idx="9">
                  <c:v>9267141</c:v>
                </c:pt>
                <c:pt idx="10">
                  <c:v>9147861</c:v>
                </c:pt>
                <c:pt idx="11">
                  <c:v>9139467</c:v>
                </c:pt>
                <c:pt idx="12">
                  <c:v>9188513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3029566</c:v>
                </c:pt>
                <c:pt idx="1">
                  <c:v>3005264</c:v>
                </c:pt>
                <c:pt idx="2">
                  <c:v>3037551</c:v>
                </c:pt>
                <c:pt idx="3">
                  <c:v>3085102</c:v>
                </c:pt>
                <c:pt idx="4">
                  <c:v>3084755</c:v>
                </c:pt>
                <c:pt idx="5">
                  <c:v>3122155</c:v>
                </c:pt>
                <c:pt idx="6">
                  <c:v>3206021</c:v>
                </c:pt>
                <c:pt idx="7">
                  <c:v>3248432</c:v>
                </c:pt>
                <c:pt idx="8">
                  <c:v>3246451</c:v>
                </c:pt>
                <c:pt idx="9">
                  <c:v>3302032</c:v>
                </c:pt>
                <c:pt idx="10">
                  <c:v>3201635</c:v>
                </c:pt>
                <c:pt idx="11">
                  <c:v>3201486</c:v>
                </c:pt>
                <c:pt idx="12">
                  <c:v>3197869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4072892</c:v>
                </c:pt>
                <c:pt idx="1">
                  <c:v>4078063</c:v>
                </c:pt>
                <c:pt idx="2">
                  <c:v>4047910</c:v>
                </c:pt>
                <c:pt idx="3">
                  <c:v>4049328</c:v>
                </c:pt>
                <c:pt idx="4">
                  <c:v>4037949</c:v>
                </c:pt>
                <c:pt idx="5">
                  <c:v>3985641</c:v>
                </c:pt>
                <c:pt idx="6">
                  <c:v>4486031</c:v>
                </c:pt>
                <c:pt idx="7">
                  <c:v>4521935</c:v>
                </c:pt>
                <c:pt idx="8">
                  <c:v>4491294</c:v>
                </c:pt>
                <c:pt idx="9">
                  <c:v>4307255</c:v>
                </c:pt>
                <c:pt idx="10">
                  <c:v>4326659</c:v>
                </c:pt>
                <c:pt idx="11">
                  <c:v>4326241</c:v>
                </c:pt>
                <c:pt idx="12">
                  <c:v>4348419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1418615</c:v>
                </c:pt>
                <c:pt idx="1">
                  <c:v>1423603</c:v>
                </c:pt>
                <c:pt idx="2">
                  <c:v>1329620</c:v>
                </c:pt>
                <c:pt idx="3">
                  <c:v>1341527</c:v>
                </c:pt>
                <c:pt idx="4">
                  <c:v>1348269</c:v>
                </c:pt>
                <c:pt idx="5">
                  <c:v>1382809</c:v>
                </c:pt>
                <c:pt idx="6">
                  <c:v>1402399</c:v>
                </c:pt>
                <c:pt idx="7">
                  <c:v>1436930</c:v>
                </c:pt>
                <c:pt idx="8">
                  <c:v>1434091</c:v>
                </c:pt>
                <c:pt idx="9">
                  <c:v>1429664</c:v>
                </c:pt>
                <c:pt idx="10">
                  <c:v>1405971</c:v>
                </c:pt>
                <c:pt idx="11">
                  <c:v>1410461</c:v>
                </c:pt>
                <c:pt idx="12">
                  <c:v>1441679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689920"/>
        <c:axId val="776657088"/>
      </c:lineChart>
      <c:catAx>
        <c:axId val="660689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657088"/>
        <c:crosses val="autoZero"/>
        <c:auto val="1"/>
        <c:lblAlgn val="ctr"/>
        <c:lblOffset val="100"/>
        <c:noMultiLvlLbl val="0"/>
      </c:catAx>
      <c:valAx>
        <c:axId val="77665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689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116830820331</c:v>
                </c:pt>
                <c:pt idx="1">
                  <c:v>120020599370</c:v>
                </c:pt>
                <c:pt idx="2">
                  <c:v>118323275310</c:v>
                </c:pt>
                <c:pt idx="3">
                  <c:v>119910529899</c:v>
                </c:pt>
                <c:pt idx="4">
                  <c:v>119623007169</c:v>
                </c:pt>
                <c:pt idx="5">
                  <c:v>120093759743</c:v>
                </c:pt>
                <c:pt idx="6">
                  <c:v>120675755178</c:v>
                </c:pt>
                <c:pt idx="7">
                  <c:v>122693361849</c:v>
                </c:pt>
                <c:pt idx="8">
                  <c:v>122109525800</c:v>
                </c:pt>
                <c:pt idx="9">
                  <c:v>121417248008</c:v>
                </c:pt>
                <c:pt idx="10">
                  <c:v>121101072688</c:v>
                </c:pt>
                <c:pt idx="11">
                  <c:v>122415936977</c:v>
                </c:pt>
                <c:pt idx="12">
                  <c:v>125082464110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46531783552</c:v>
                </c:pt>
                <c:pt idx="1">
                  <c:v>46069110803</c:v>
                </c:pt>
                <c:pt idx="2">
                  <c:v>46191311515</c:v>
                </c:pt>
                <c:pt idx="3">
                  <c:v>46161028809</c:v>
                </c:pt>
                <c:pt idx="4">
                  <c:v>45921650290</c:v>
                </c:pt>
                <c:pt idx="5">
                  <c:v>46422173579</c:v>
                </c:pt>
                <c:pt idx="6">
                  <c:v>46886671211</c:v>
                </c:pt>
                <c:pt idx="7">
                  <c:v>48020661150</c:v>
                </c:pt>
                <c:pt idx="8">
                  <c:v>47647972281</c:v>
                </c:pt>
                <c:pt idx="9">
                  <c:v>47655197671</c:v>
                </c:pt>
                <c:pt idx="10">
                  <c:v>47143534322</c:v>
                </c:pt>
                <c:pt idx="11">
                  <c:v>47163933541</c:v>
                </c:pt>
                <c:pt idx="12">
                  <c:v>48601109900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8736335855</c:v>
                </c:pt>
                <c:pt idx="1">
                  <c:v>8679699978</c:v>
                </c:pt>
                <c:pt idx="2">
                  <c:v>8192604028</c:v>
                </c:pt>
                <c:pt idx="3">
                  <c:v>8511760336</c:v>
                </c:pt>
                <c:pt idx="4">
                  <c:v>8373215859</c:v>
                </c:pt>
                <c:pt idx="5">
                  <c:v>8167608871</c:v>
                </c:pt>
                <c:pt idx="6">
                  <c:v>8243789262</c:v>
                </c:pt>
                <c:pt idx="7">
                  <c:v>8297003177</c:v>
                </c:pt>
                <c:pt idx="8">
                  <c:v>7979333269</c:v>
                </c:pt>
                <c:pt idx="9">
                  <c:v>7862707876</c:v>
                </c:pt>
                <c:pt idx="10">
                  <c:v>7924486263</c:v>
                </c:pt>
                <c:pt idx="11">
                  <c:v>9168576586</c:v>
                </c:pt>
                <c:pt idx="12">
                  <c:v>10138663760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9966222846</c:v>
                </c:pt>
                <c:pt idx="1">
                  <c:v>10646823330</c:v>
                </c:pt>
                <c:pt idx="2">
                  <c:v>9875426242</c:v>
                </c:pt>
                <c:pt idx="3">
                  <c:v>9546639999</c:v>
                </c:pt>
                <c:pt idx="4">
                  <c:v>9508191961</c:v>
                </c:pt>
                <c:pt idx="5">
                  <c:v>9734738066</c:v>
                </c:pt>
                <c:pt idx="6">
                  <c:v>9392472842</c:v>
                </c:pt>
                <c:pt idx="7">
                  <c:v>10049633149</c:v>
                </c:pt>
                <c:pt idx="8">
                  <c:v>10028209616</c:v>
                </c:pt>
                <c:pt idx="9">
                  <c:v>9555633682</c:v>
                </c:pt>
                <c:pt idx="10">
                  <c:v>9533651291</c:v>
                </c:pt>
                <c:pt idx="11">
                  <c:v>9533136544</c:v>
                </c:pt>
                <c:pt idx="12">
                  <c:v>9735687487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949248"/>
        <c:axId val="673743424"/>
      </c:lineChart>
      <c:catAx>
        <c:axId val="61694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3743424"/>
        <c:crosses val="autoZero"/>
        <c:auto val="1"/>
        <c:lblAlgn val="ctr"/>
        <c:lblOffset val="100"/>
        <c:noMultiLvlLbl val="0"/>
      </c:catAx>
      <c:valAx>
        <c:axId val="673743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6949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13337</c:v>
                </c:pt>
                <c:pt idx="1">
                  <c:v>13740</c:v>
                </c:pt>
                <c:pt idx="2">
                  <c:v>13680</c:v>
                </c:pt>
                <c:pt idx="3">
                  <c:v>13762</c:v>
                </c:pt>
                <c:pt idx="4">
                  <c:v>13737</c:v>
                </c:pt>
                <c:pt idx="5">
                  <c:v>13792</c:v>
                </c:pt>
                <c:pt idx="6">
                  <c:v>12954</c:v>
                </c:pt>
                <c:pt idx="7">
                  <c:v>13007</c:v>
                </c:pt>
                <c:pt idx="8">
                  <c:v>12985</c:v>
                </c:pt>
                <c:pt idx="9">
                  <c:v>13102</c:v>
                </c:pt>
                <c:pt idx="10">
                  <c:v>13238</c:v>
                </c:pt>
                <c:pt idx="11">
                  <c:v>13394</c:v>
                </c:pt>
                <c:pt idx="12">
                  <c:v>13613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15359</c:v>
                </c:pt>
                <c:pt idx="1">
                  <c:v>15329</c:v>
                </c:pt>
                <c:pt idx="2">
                  <c:v>15207</c:v>
                </c:pt>
                <c:pt idx="3">
                  <c:v>14963</c:v>
                </c:pt>
                <c:pt idx="4">
                  <c:v>14887</c:v>
                </c:pt>
                <c:pt idx="5">
                  <c:v>14869</c:v>
                </c:pt>
                <c:pt idx="6">
                  <c:v>14625</c:v>
                </c:pt>
                <c:pt idx="7">
                  <c:v>14783</c:v>
                </c:pt>
                <c:pt idx="8">
                  <c:v>14677</c:v>
                </c:pt>
                <c:pt idx="9">
                  <c:v>14432</c:v>
                </c:pt>
                <c:pt idx="10">
                  <c:v>14725</c:v>
                </c:pt>
                <c:pt idx="11">
                  <c:v>14732</c:v>
                </c:pt>
                <c:pt idx="12">
                  <c:v>15198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2145</c:v>
                </c:pt>
                <c:pt idx="1">
                  <c:v>2128</c:v>
                </c:pt>
                <c:pt idx="2">
                  <c:v>2024</c:v>
                </c:pt>
                <c:pt idx="3">
                  <c:v>2102</c:v>
                </c:pt>
                <c:pt idx="4">
                  <c:v>2074</c:v>
                </c:pt>
                <c:pt idx="5">
                  <c:v>2049</c:v>
                </c:pt>
                <c:pt idx="6">
                  <c:v>1838</c:v>
                </c:pt>
                <c:pt idx="7">
                  <c:v>1835</c:v>
                </c:pt>
                <c:pt idx="8">
                  <c:v>1777</c:v>
                </c:pt>
                <c:pt idx="9">
                  <c:v>1825</c:v>
                </c:pt>
                <c:pt idx="10">
                  <c:v>1832</c:v>
                </c:pt>
                <c:pt idx="11">
                  <c:v>2119</c:v>
                </c:pt>
                <c:pt idx="12">
                  <c:v>2332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7025</c:v>
                </c:pt>
                <c:pt idx="1">
                  <c:v>7479</c:v>
                </c:pt>
                <c:pt idx="2">
                  <c:v>7427</c:v>
                </c:pt>
                <c:pt idx="3">
                  <c:v>7116</c:v>
                </c:pt>
                <c:pt idx="4">
                  <c:v>7052</c:v>
                </c:pt>
                <c:pt idx="5">
                  <c:v>7040</c:v>
                </c:pt>
                <c:pt idx="6">
                  <c:v>6697</c:v>
                </c:pt>
                <c:pt idx="7">
                  <c:v>6994</c:v>
                </c:pt>
                <c:pt idx="8">
                  <c:v>6993</c:v>
                </c:pt>
                <c:pt idx="9">
                  <c:v>6684</c:v>
                </c:pt>
                <c:pt idx="10">
                  <c:v>6781</c:v>
                </c:pt>
                <c:pt idx="11">
                  <c:v>6759</c:v>
                </c:pt>
                <c:pt idx="12">
                  <c:v>6753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2736"/>
        <c:axId val="673745728"/>
      </c:lineChart>
      <c:catAx>
        <c:axId val="660532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3745728"/>
        <c:crosses val="autoZero"/>
        <c:auto val="1"/>
        <c:lblAlgn val="ctr"/>
        <c:lblOffset val="100"/>
        <c:noMultiLvlLbl val="0"/>
      </c:catAx>
      <c:valAx>
        <c:axId val="67374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532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1.7999999999999999E-2</c:v>
                </c:pt>
                <c:pt idx="1">
                  <c:v>9.7999999999999997E-3</c:v>
                </c:pt>
                <c:pt idx="2">
                  <c:v>1.3299999999999999E-2</c:v>
                </c:pt>
                <c:pt idx="3">
                  <c:v>9.4999999999999998E-3</c:v>
                </c:pt>
                <c:pt idx="4">
                  <c:v>9.4999999999999998E-3</c:v>
                </c:pt>
                <c:pt idx="5">
                  <c:v>9.4999999999999998E-3</c:v>
                </c:pt>
                <c:pt idx="6">
                  <c:v>9.5999999999999992E-3</c:v>
                </c:pt>
                <c:pt idx="7">
                  <c:v>9.5999999999999992E-3</c:v>
                </c:pt>
                <c:pt idx="8">
                  <c:v>9.4999999999999998E-3</c:v>
                </c:pt>
                <c:pt idx="9">
                  <c:v>9.4000000000000004E-3</c:v>
                </c:pt>
                <c:pt idx="10">
                  <c:v>9.4999999999999998E-3</c:v>
                </c:pt>
                <c:pt idx="11">
                  <c:v>9.4999999999999998E-3</c:v>
                </c:pt>
                <c:pt idx="12">
                  <c:v>9.4999999999999998E-3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6.1000000000000004E-3</c:v>
                </c:pt>
                <c:pt idx="1">
                  <c:v>6.1999999999999998E-3</c:v>
                </c:pt>
                <c:pt idx="2">
                  <c:v>6.1999999999999998E-3</c:v>
                </c:pt>
                <c:pt idx="3">
                  <c:v>6.1999999999999998E-3</c:v>
                </c:pt>
                <c:pt idx="4">
                  <c:v>6.1999999999999998E-3</c:v>
                </c:pt>
                <c:pt idx="5">
                  <c:v>6.1999999999999998E-3</c:v>
                </c:pt>
                <c:pt idx="6">
                  <c:v>6.1000000000000004E-3</c:v>
                </c:pt>
                <c:pt idx="7">
                  <c:v>6.3E-3</c:v>
                </c:pt>
                <c:pt idx="8">
                  <c:v>6.1999999999999998E-3</c:v>
                </c:pt>
                <c:pt idx="9">
                  <c:v>6.3E-3</c:v>
                </c:pt>
                <c:pt idx="10">
                  <c:v>6.4000000000000003E-3</c:v>
                </c:pt>
                <c:pt idx="11">
                  <c:v>6.3E-3</c:v>
                </c:pt>
                <c:pt idx="12">
                  <c:v>6.3E-3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1.26E-2</c:v>
                </c:pt>
                <c:pt idx="1">
                  <c:v>3.5000000000000001E-3</c:v>
                </c:pt>
                <c:pt idx="2">
                  <c:v>9.2999999999999992E-3</c:v>
                </c:pt>
                <c:pt idx="3">
                  <c:v>3.3E-3</c:v>
                </c:pt>
                <c:pt idx="4">
                  <c:v>3.2000000000000002E-3</c:v>
                </c:pt>
                <c:pt idx="5">
                  <c:v>3.2000000000000002E-3</c:v>
                </c:pt>
                <c:pt idx="6">
                  <c:v>3.3E-3</c:v>
                </c:pt>
                <c:pt idx="7">
                  <c:v>3.2000000000000002E-3</c:v>
                </c:pt>
                <c:pt idx="8">
                  <c:v>3.2000000000000002E-3</c:v>
                </c:pt>
                <c:pt idx="9">
                  <c:v>2.8E-3</c:v>
                </c:pt>
                <c:pt idx="10">
                  <c:v>3.0000000000000001E-3</c:v>
                </c:pt>
                <c:pt idx="11">
                  <c:v>3.3999999999999998E-3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2.2000000000000001E-3</c:v>
                </c:pt>
                <c:pt idx="2">
                  <c:v>2.0999999999999999E-3</c:v>
                </c:pt>
                <c:pt idx="3">
                  <c:v>2E-3</c:v>
                </c:pt>
                <c:pt idx="4">
                  <c:v>2.2000000000000001E-3</c:v>
                </c:pt>
                <c:pt idx="5">
                  <c:v>2.3999999999999998E-3</c:v>
                </c:pt>
                <c:pt idx="6">
                  <c:v>2.3999999999999998E-3</c:v>
                </c:pt>
                <c:pt idx="7">
                  <c:v>2.5000000000000001E-3</c:v>
                </c:pt>
                <c:pt idx="8">
                  <c:v>2.5999999999999999E-3</c:v>
                </c:pt>
                <c:pt idx="9">
                  <c:v>2.5999999999999999E-3</c:v>
                </c:pt>
                <c:pt idx="10">
                  <c:v>2.7000000000000001E-3</c:v>
                </c:pt>
                <c:pt idx="11">
                  <c:v>2.5999999999999999E-3</c:v>
                </c:pt>
                <c:pt idx="12">
                  <c:v>2.7000000000000001E-3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00288"/>
        <c:axId val="673748032"/>
      </c:lineChart>
      <c:catAx>
        <c:axId val="6603002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3748032"/>
        <c:crosses val="autoZero"/>
        <c:auto val="1"/>
        <c:lblAlgn val="ctr"/>
        <c:lblOffset val="100"/>
        <c:noMultiLvlLbl val="0"/>
      </c:catAx>
      <c:valAx>
        <c:axId val="673748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30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8.6999999999999994E-3</c:v>
                </c:pt>
                <c:pt idx="1">
                  <c:v>8.6E-3</c:v>
                </c:pt>
                <c:pt idx="2">
                  <c:v>8.3000000000000001E-3</c:v>
                </c:pt>
                <c:pt idx="3">
                  <c:v>1.18E-2</c:v>
                </c:pt>
                <c:pt idx="4">
                  <c:v>8.2000000000000007E-3</c:v>
                </c:pt>
                <c:pt idx="5">
                  <c:v>8.5000000000000006E-3</c:v>
                </c:pt>
                <c:pt idx="6">
                  <c:v>8.6999999999999994E-3</c:v>
                </c:pt>
                <c:pt idx="7">
                  <c:v>8.8000000000000005E-3</c:v>
                </c:pt>
                <c:pt idx="8">
                  <c:v>9.1000000000000004E-3</c:v>
                </c:pt>
                <c:pt idx="9">
                  <c:v>8.8000000000000005E-3</c:v>
                </c:pt>
                <c:pt idx="10">
                  <c:v>9.4000000000000004E-3</c:v>
                </c:pt>
                <c:pt idx="11">
                  <c:v>9.4999999999999998E-3</c:v>
                </c:pt>
                <c:pt idx="12">
                  <c:v>1.12E-2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4.8999999999999998E-3</c:v>
                </c:pt>
                <c:pt idx="1">
                  <c:v>4.7999999999999996E-3</c:v>
                </c:pt>
                <c:pt idx="2">
                  <c:v>4.8999999999999998E-3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5.1000000000000004E-3</c:v>
                </c:pt>
                <c:pt idx="6">
                  <c:v>5.3E-3</c:v>
                </c:pt>
                <c:pt idx="7">
                  <c:v>5.3E-3</c:v>
                </c:pt>
                <c:pt idx="8">
                  <c:v>5.4999999999999997E-3</c:v>
                </c:pt>
                <c:pt idx="9">
                  <c:v>5.4000000000000003E-3</c:v>
                </c:pt>
                <c:pt idx="10">
                  <c:v>5.4999999999999997E-3</c:v>
                </c:pt>
                <c:pt idx="11">
                  <c:v>5.4999999999999997E-3</c:v>
                </c:pt>
                <c:pt idx="12">
                  <c:v>6.7000000000000002E-3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4.7999999999999996E-3</c:v>
                </c:pt>
                <c:pt idx="1">
                  <c:v>4.0000000000000001E-3</c:v>
                </c:pt>
                <c:pt idx="2">
                  <c:v>3.2000000000000002E-3</c:v>
                </c:pt>
                <c:pt idx="3">
                  <c:v>9.1000000000000004E-3</c:v>
                </c:pt>
                <c:pt idx="4">
                  <c:v>3.3E-3</c:v>
                </c:pt>
                <c:pt idx="5">
                  <c:v>3.3E-3</c:v>
                </c:pt>
                <c:pt idx="6">
                  <c:v>3.3E-3</c:v>
                </c:pt>
                <c:pt idx="7">
                  <c:v>3.3999999999999998E-3</c:v>
                </c:pt>
                <c:pt idx="8">
                  <c:v>3.3999999999999998E-3</c:v>
                </c:pt>
                <c:pt idx="9">
                  <c:v>3.5000000000000001E-3</c:v>
                </c:pt>
                <c:pt idx="10">
                  <c:v>3.8E-3</c:v>
                </c:pt>
                <c:pt idx="11">
                  <c:v>3.8999999999999998E-3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2E-3</c:v>
                </c:pt>
                <c:pt idx="1">
                  <c:v>2.0999999999999999E-3</c:v>
                </c:pt>
                <c:pt idx="2">
                  <c:v>2E-3</c:v>
                </c:pt>
                <c:pt idx="3">
                  <c:v>1.8E-3</c:v>
                </c:pt>
                <c:pt idx="4">
                  <c:v>1.8E-3</c:v>
                </c:pt>
                <c:pt idx="5">
                  <c:v>2E-3</c:v>
                </c:pt>
                <c:pt idx="6">
                  <c:v>2.2000000000000001E-3</c:v>
                </c:pt>
                <c:pt idx="7">
                  <c:v>2.3E-3</c:v>
                </c:pt>
                <c:pt idx="8">
                  <c:v>2.5000000000000001E-3</c:v>
                </c:pt>
                <c:pt idx="9">
                  <c:v>2.2000000000000001E-3</c:v>
                </c:pt>
                <c:pt idx="10">
                  <c:v>2.5999999999999999E-3</c:v>
                </c:pt>
                <c:pt idx="11">
                  <c:v>2.7000000000000001E-3</c:v>
                </c:pt>
                <c:pt idx="12">
                  <c:v>2.7000000000000001E-3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01824"/>
        <c:axId val="673750336"/>
      </c:lineChart>
      <c:catAx>
        <c:axId val="66030182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3750336"/>
        <c:crosses val="autoZero"/>
        <c:auto val="1"/>
        <c:lblAlgn val="ctr"/>
        <c:lblOffset val="100"/>
        <c:noMultiLvlLbl val="0"/>
      </c:catAx>
      <c:valAx>
        <c:axId val="673750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301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7.7000000000000002E-3</c:v>
                </c:pt>
                <c:pt idx="1">
                  <c:v>8.0999999999999996E-3</c:v>
                </c:pt>
                <c:pt idx="2">
                  <c:v>7.9000000000000008E-3</c:v>
                </c:pt>
                <c:pt idx="3">
                  <c:v>7.7999999999999996E-3</c:v>
                </c:pt>
                <c:pt idx="4">
                  <c:v>1.11E-2</c:v>
                </c:pt>
                <c:pt idx="5">
                  <c:v>6.7000000000000002E-3</c:v>
                </c:pt>
                <c:pt idx="6">
                  <c:v>7.0000000000000001E-3</c:v>
                </c:pt>
                <c:pt idx="7">
                  <c:v>7.1999999999999998E-3</c:v>
                </c:pt>
                <c:pt idx="8">
                  <c:v>7.1000000000000004E-3</c:v>
                </c:pt>
                <c:pt idx="9">
                  <c:v>7.1999999999999998E-3</c:v>
                </c:pt>
                <c:pt idx="10">
                  <c:v>7.1000000000000004E-3</c:v>
                </c:pt>
                <c:pt idx="11">
                  <c:v>7.1999999999999998E-3</c:v>
                </c:pt>
                <c:pt idx="12">
                  <c:v>7.4000000000000003E-3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6.1999999999999998E-3</c:v>
                </c:pt>
                <c:pt idx="1">
                  <c:v>6.6E-3</c:v>
                </c:pt>
                <c:pt idx="2">
                  <c:v>6.4000000000000003E-3</c:v>
                </c:pt>
                <c:pt idx="3">
                  <c:v>6.4000000000000003E-3</c:v>
                </c:pt>
                <c:pt idx="4">
                  <c:v>5.5999999999999999E-3</c:v>
                </c:pt>
                <c:pt idx="5">
                  <c:v>5.4999999999999997E-3</c:v>
                </c:pt>
                <c:pt idx="6">
                  <c:v>5.5999999999999999E-3</c:v>
                </c:pt>
                <c:pt idx="7">
                  <c:v>5.7000000000000002E-3</c:v>
                </c:pt>
                <c:pt idx="8">
                  <c:v>5.5999999999999999E-3</c:v>
                </c:pt>
                <c:pt idx="9">
                  <c:v>5.7000000000000002E-3</c:v>
                </c:pt>
                <c:pt idx="10">
                  <c:v>5.5999999999999999E-3</c:v>
                </c:pt>
                <c:pt idx="11">
                  <c:v>5.7000000000000002E-3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1.9E-3</c:v>
                </c:pt>
                <c:pt idx="1">
                  <c:v>2.8E-3</c:v>
                </c:pt>
                <c:pt idx="2">
                  <c:v>1.8E-3</c:v>
                </c:pt>
                <c:pt idx="3">
                  <c:v>1.6999999999999999E-3</c:v>
                </c:pt>
                <c:pt idx="4">
                  <c:v>7.4000000000000003E-3</c:v>
                </c:pt>
                <c:pt idx="5">
                  <c:v>1.6000000000000001E-3</c:v>
                </c:pt>
                <c:pt idx="6">
                  <c:v>1.6000000000000001E-3</c:v>
                </c:pt>
                <c:pt idx="7">
                  <c:v>1.6999999999999999E-3</c:v>
                </c:pt>
                <c:pt idx="8">
                  <c:v>1.6000000000000001E-3</c:v>
                </c:pt>
                <c:pt idx="9">
                  <c:v>1.5E-3</c:v>
                </c:pt>
                <c:pt idx="10">
                  <c:v>1.6000000000000001E-3</c:v>
                </c:pt>
                <c:pt idx="11">
                  <c:v>1.6000000000000001E-3</c:v>
                </c:pt>
                <c:pt idx="12">
                  <c:v>1.6000000000000001E-3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2E-3</c:v>
                </c:pt>
                <c:pt idx="1">
                  <c:v>1.9E-3</c:v>
                </c:pt>
                <c:pt idx="2">
                  <c:v>2E-3</c:v>
                </c:pt>
                <c:pt idx="3">
                  <c:v>1.9E-3</c:v>
                </c:pt>
                <c:pt idx="4">
                  <c:v>1.8E-3</c:v>
                </c:pt>
                <c:pt idx="5">
                  <c:v>1.8E-3</c:v>
                </c:pt>
                <c:pt idx="6">
                  <c:v>2E-3</c:v>
                </c:pt>
                <c:pt idx="7">
                  <c:v>2.2000000000000001E-3</c:v>
                </c:pt>
                <c:pt idx="8">
                  <c:v>2.0999999999999999E-3</c:v>
                </c:pt>
                <c:pt idx="9">
                  <c:v>2.2000000000000001E-3</c:v>
                </c:pt>
                <c:pt idx="10">
                  <c:v>2.3E-3</c:v>
                </c:pt>
                <c:pt idx="11">
                  <c:v>2.3E-3</c:v>
                </c:pt>
                <c:pt idx="12">
                  <c:v>2.5000000000000001E-3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03360"/>
        <c:axId val="673949376"/>
      </c:lineChart>
      <c:catAx>
        <c:axId val="660303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3949376"/>
        <c:crosses val="autoZero"/>
        <c:auto val="1"/>
        <c:lblAlgn val="ctr"/>
        <c:lblOffset val="100"/>
        <c:noMultiLvlLbl val="0"/>
      </c:catAx>
      <c:valAx>
        <c:axId val="67394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303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4.3E-3</c:v>
                </c:pt>
                <c:pt idx="1">
                  <c:v>4.4999999999999997E-3</c:v>
                </c:pt>
                <c:pt idx="2">
                  <c:v>4.7000000000000002E-3</c:v>
                </c:pt>
                <c:pt idx="3">
                  <c:v>4.4999999999999997E-3</c:v>
                </c:pt>
                <c:pt idx="4">
                  <c:v>4.4000000000000003E-3</c:v>
                </c:pt>
                <c:pt idx="5">
                  <c:v>8.3000000000000001E-3</c:v>
                </c:pt>
                <c:pt idx="6">
                  <c:v>4.1999999999999997E-3</c:v>
                </c:pt>
                <c:pt idx="7">
                  <c:v>4.4999999999999997E-3</c:v>
                </c:pt>
                <c:pt idx="8">
                  <c:v>4.7000000000000002E-3</c:v>
                </c:pt>
                <c:pt idx="9">
                  <c:v>4.4999999999999997E-3</c:v>
                </c:pt>
                <c:pt idx="10">
                  <c:v>4.7999999999999996E-3</c:v>
                </c:pt>
                <c:pt idx="11">
                  <c:v>4.7000000000000002E-3</c:v>
                </c:pt>
                <c:pt idx="12">
                  <c:v>4.7000000000000002E-3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3.0999999999999999E-3</c:v>
                </c:pt>
                <c:pt idx="2">
                  <c:v>3.3E-3</c:v>
                </c:pt>
                <c:pt idx="3">
                  <c:v>3.2000000000000002E-3</c:v>
                </c:pt>
                <c:pt idx="4">
                  <c:v>3.0999999999999999E-3</c:v>
                </c:pt>
                <c:pt idx="5">
                  <c:v>3.0999999999999999E-3</c:v>
                </c:pt>
                <c:pt idx="6">
                  <c:v>3.0000000000000001E-3</c:v>
                </c:pt>
                <c:pt idx="7">
                  <c:v>3.3E-3</c:v>
                </c:pt>
                <c:pt idx="8">
                  <c:v>3.3999999999999998E-3</c:v>
                </c:pt>
                <c:pt idx="9">
                  <c:v>3.2000000000000002E-3</c:v>
                </c:pt>
                <c:pt idx="10">
                  <c:v>3.5000000000000001E-3</c:v>
                </c:pt>
                <c:pt idx="11">
                  <c:v>3.3E-3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1.2999999999999999E-3</c:v>
                </c:pt>
                <c:pt idx="1">
                  <c:v>1.2999999999999999E-3</c:v>
                </c:pt>
                <c:pt idx="2">
                  <c:v>2.7000000000000001E-3</c:v>
                </c:pt>
                <c:pt idx="3">
                  <c:v>1.1999999999999999E-3</c:v>
                </c:pt>
                <c:pt idx="4">
                  <c:v>1.1000000000000001E-3</c:v>
                </c:pt>
                <c:pt idx="5">
                  <c:v>6.7999999999999996E-3</c:v>
                </c:pt>
                <c:pt idx="6">
                  <c:v>1E-3</c:v>
                </c:pt>
                <c:pt idx="7">
                  <c:v>1E-3</c:v>
                </c:pt>
                <c:pt idx="8">
                  <c:v>1.1000000000000001E-3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1E-3</c:v>
                </c:pt>
                <c:pt idx="12">
                  <c:v>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1.4E-3</c:v>
                </c:pt>
                <c:pt idx="1">
                  <c:v>1.5E-3</c:v>
                </c:pt>
                <c:pt idx="2">
                  <c:v>1.4E-3</c:v>
                </c:pt>
                <c:pt idx="3">
                  <c:v>1.6000000000000001E-3</c:v>
                </c:pt>
                <c:pt idx="4">
                  <c:v>1.6000000000000001E-3</c:v>
                </c:pt>
                <c:pt idx="5">
                  <c:v>1.5E-3</c:v>
                </c:pt>
                <c:pt idx="6">
                  <c:v>1.5E-3</c:v>
                </c:pt>
                <c:pt idx="7">
                  <c:v>1.6999999999999999E-3</c:v>
                </c:pt>
                <c:pt idx="8">
                  <c:v>1.8E-3</c:v>
                </c:pt>
                <c:pt idx="9">
                  <c:v>1.8E-3</c:v>
                </c:pt>
                <c:pt idx="10">
                  <c:v>1.9E-3</c:v>
                </c:pt>
                <c:pt idx="11">
                  <c:v>2E-3</c:v>
                </c:pt>
                <c:pt idx="12">
                  <c:v>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299776"/>
        <c:axId val="673951680"/>
      </c:lineChart>
      <c:catAx>
        <c:axId val="660299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3951680"/>
        <c:crosses val="autoZero"/>
        <c:auto val="1"/>
        <c:lblAlgn val="ctr"/>
        <c:lblOffset val="100"/>
        <c:noMultiLvlLbl val="0"/>
      </c:catAx>
      <c:valAx>
        <c:axId val="67395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299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0.26860000000000001</c:v>
                </c:pt>
                <c:pt idx="1">
                  <c:v>0.26300000000000001</c:v>
                </c:pt>
                <c:pt idx="2">
                  <c:v>0.25569999999999998</c:v>
                </c:pt>
                <c:pt idx="3">
                  <c:v>0.25269999999999998</c:v>
                </c:pt>
                <c:pt idx="4">
                  <c:v>0.25009999999999999</c:v>
                </c:pt>
                <c:pt idx="5">
                  <c:v>0.25019999999999998</c:v>
                </c:pt>
                <c:pt idx="6">
                  <c:v>0.25409999999999999</c:v>
                </c:pt>
                <c:pt idx="7">
                  <c:v>0.25509999999999999</c:v>
                </c:pt>
                <c:pt idx="8">
                  <c:v>0.25269999999999998</c:v>
                </c:pt>
                <c:pt idx="9">
                  <c:v>0.25180000000000002</c:v>
                </c:pt>
                <c:pt idx="10">
                  <c:v>0.25080000000000002</c:v>
                </c:pt>
                <c:pt idx="11">
                  <c:v>0.24940000000000001</c:v>
                </c:pt>
                <c:pt idx="12">
                  <c:v>0.25219999999999998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0.159</c:v>
                </c:pt>
                <c:pt idx="1">
                  <c:v>0.15240000000000001</c:v>
                </c:pt>
                <c:pt idx="2">
                  <c:v>0.1489</c:v>
                </c:pt>
                <c:pt idx="3">
                  <c:v>0.14749999999999999</c:v>
                </c:pt>
                <c:pt idx="4">
                  <c:v>0.14630000000000001</c:v>
                </c:pt>
                <c:pt idx="5">
                  <c:v>0.14799999999999999</c:v>
                </c:pt>
                <c:pt idx="6">
                  <c:v>0.14849999999999999</c:v>
                </c:pt>
                <c:pt idx="7">
                  <c:v>0.14990000000000001</c:v>
                </c:pt>
                <c:pt idx="8">
                  <c:v>0.1492</c:v>
                </c:pt>
                <c:pt idx="9">
                  <c:v>0.15090000000000001</c:v>
                </c:pt>
                <c:pt idx="10">
                  <c:v>0.1515</c:v>
                </c:pt>
                <c:pt idx="11">
                  <c:v>0.15179999999999999</c:v>
                </c:pt>
                <c:pt idx="12">
                  <c:v>0.15379999999999999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8.1600000000000006E-2</c:v>
                </c:pt>
                <c:pt idx="1">
                  <c:v>8.09E-2</c:v>
                </c:pt>
                <c:pt idx="2">
                  <c:v>7.7299999999999994E-2</c:v>
                </c:pt>
                <c:pt idx="3">
                  <c:v>7.7100000000000002E-2</c:v>
                </c:pt>
                <c:pt idx="4">
                  <c:v>7.6300000000000007E-2</c:v>
                </c:pt>
                <c:pt idx="5">
                  <c:v>7.4700000000000003E-2</c:v>
                </c:pt>
                <c:pt idx="6">
                  <c:v>8.0500000000000002E-2</c:v>
                </c:pt>
                <c:pt idx="7">
                  <c:v>7.9399999999999998E-2</c:v>
                </c:pt>
                <c:pt idx="8">
                  <c:v>7.7299999999999994E-2</c:v>
                </c:pt>
                <c:pt idx="9">
                  <c:v>7.3999999999999996E-2</c:v>
                </c:pt>
                <c:pt idx="10">
                  <c:v>7.3400000000000007E-2</c:v>
                </c:pt>
                <c:pt idx="11">
                  <c:v>7.1999999999999995E-2</c:v>
                </c:pt>
                <c:pt idx="12">
                  <c:v>7.1900000000000006E-2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9.7699999999999995E-2</c:v>
                </c:pt>
                <c:pt idx="1">
                  <c:v>9.5399999999999999E-2</c:v>
                </c:pt>
                <c:pt idx="2">
                  <c:v>9.1399999999999995E-2</c:v>
                </c:pt>
                <c:pt idx="3">
                  <c:v>8.9499999999999996E-2</c:v>
                </c:pt>
                <c:pt idx="4">
                  <c:v>8.8499999999999995E-2</c:v>
                </c:pt>
                <c:pt idx="5">
                  <c:v>8.9200000000000002E-2</c:v>
                </c:pt>
                <c:pt idx="6">
                  <c:v>8.8999999999999996E-2</c:v>
                </c:pt>
                <c:pt idx="7">
                  <c:v>8.9499999999999996E-2</c:v>
                </c:pt>
                <c:pt idx="8">
                  <c:v>8.7499999999999994E-2</c:v>
                </c:pt>
                <c:pt idx="9">
                  <c:v>8.77E-2</c:v>
                </c:pt>
                <c:pt idx="10">
                  <c:v>8.6099999999999996E-2</c:v>
                </c:pt>
                <c:pt idx="11">
                  <c:v>8.5000000000000006E-2</c:v>
                </c:pt>
                <c:pt idx="12">
                  <c:v>8.7300000000000003E-2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00800"/>
        <c:axId val="673953984"/>
      </c:lineChart>
      <c:catAx>
        <c:axId val="660300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73953984"/>
        <c:crosses val="autoZero"/>
        <c:auto val="1"/>
        <c:lblAlgn val="ctr"/>
        <c:lblOffset val="100"/>
        <c:noMultiLvlLbl val="0"/>
      </c:catAx>
      <c:valAx>
        <c:axId val="67395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300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0.69269999999999987</c:v>
                </c:pt>
                <c:pt idx="1">
                  <c:v>0.70599999999999996</c:v>
                </c:pt>
                <c:pt idx="2">
                  <c:v>0.71009999999999995</c:v>
                </c:pt>
                <c:pt idx="3">
                  <c:v>0.7137</c:v>
                </c:pt>
                <c:pt idx="4">
                  <c:v>0.71670000000000011</c:v>
                </c:pt>
                <c:pt idx="5">
                  <c:v>0.7168000000000001</c:v>
                </c:pt>
                <c:pt idx="6">
                  <c:v>0.71639999999999993</c:v>
                </c:pt>
                <c:pt idx="7">
                  <c:v>0.71479999999999999</c:v>
                </c:pt>
                <c:pt idx="8">
                  <c:v>0.71690000000000009</c:v>
                </c:pt>
                <c:pt idx="9">
                  <c:v>0.71830000000000005</c:v>
                </c:pt>
                <c:pt idx="10">
                  <c:v>0.71840000000000004</c:v>
                </c:pt>
                <c:pt idx="11">
                  <c:v>0.71970000000000001</c:v>
                </c:pt>
                <c:pt idx="12">
                  <c:v>0.71500000000000008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0.82069999999999999</c:v>
                </c:pt>
                <c:pt idx="1">
                  <c:v>0.82689999999999997</c:v>
                </c:pt>
                <c:pt idx="2">
                  <c:v>0.83030000000000004</c:v>
                </c:pt>
                <c:pt idx="3">
                  <c:v>0.83170000000000011</c:v>
                </c:pt>
                <c:pt idx="4">
                  <c:v>0.83379999999999999</c:v>
                </c:pt>
                <c:pt idx="5">
                  <c:v>0.83210000000000006</c:v>
                </c:pt>
                <c:pt idx="6">
                  <c:v>0.83150000000000002</c:v>
                </c:pt>
                <c:pt idx="7">
                  <c:v>0.82950000000000002</c:v>
                </c:pt>
                <c:pt idx="8">
                  <c:v>0.83010000000000006</c:v>
                </c:pt>
                <c:pt idx="9">
                  <c:v>0.82850000000000001</c:v>
                </c:pt>
                <c:pt idx="10">
                  <c:v>0.82750000000000012</c:v>
                </c:pt>
                <c:pt idx="11">
                  <c:v>0.82740000000000014</c:v>
                </c:pt>
                <c:pt idx="12">
                  <c:v>0.82420000000000004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0.89780000000000004</c:v>
                </c:pt>
                <c:pt idx="1">
                  <c:v>0.90750000000000008</c:v>
                </c:pt>
                <c:pt idx="2">
                  <c:v>0.90569999999999995</c:v>
                </c:pt>
                <c:pt idx="3">
                  <c:v>0.90759999999999996</c:v>
                </c:pt>
                <c:pt idx="4">
                  <c:v>0.90870000000000006</c:v>
                </c:pt>
                <c:pt idx="5">
                  <c:v>0.91039999999999999</c:v>
                </c:pt>
                <c:pt idx="6">
                  <c:v>0.9103</c:v>
                </c:pt>
                <c:pt idx="7">
                  <c:v>0.9113</c:v>
                </c:pt>
                <c:pt idx="8">
                  <c:v>0.91339999999999999</c:v>
                </c:pt>
                <c:pt idx="9">
                  <c:v>0.91720000000000013</c:v>
                </c:pt>
                <c:pt idx="10">
                  <c:v>0.91709999999999992</c:v>
                </c:pt>
                <c:pt idx="11">
                  <c:v>0.91810000000000003</c:v>
                </c:pt>
                <c:pt idx="12">
                  <c:v>0.91620000000000001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0.89470000000000005</c:v>
                </c:pt>
                <c:pt idx="1">
                  <c:v>0.89690000000000003</c:v>
                </c:pt>
                <c:pt idx="2">
                  <c:v>0.90110000000000001</c:v>
                </c:pt>
                <c:pt idx="3">
                  <c:v>0.90319999999999989</c:v>
                </c:pt>
                <c:pt idx="4">
                  <c:v>0.9040999999999999</c:v>
                </c:pt>
                <c:pt idx="5">
                  <c:v>0.90310000000000001</c:v>
                </c:pt>
                <c:pt idx="6">
                  <c:v>0.90290000000000015</c:v>
                </c:pt>
                <c:pt idx="7">
                  <c:v>0.90180000000000005</c:v>
                </c:pt>
                <c:pt idx="8">
                  <c:v>0.90349999999999997</c:v>
                </c:pt>
                <c:pt idx="9">
                  <c:v>0.90349999999999997</c:v>
                </c:pt>
                <c:pt idx="10">
                  <c:v>0.90439999999999998</c:v>
                </c:pt>
                <c:pt idx="11">
                  <c:v>0.90539999999999998</c:v>
                </c:pt>
                <c:pt idx="12">
                  <c:v>0.90279999999999994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691456"/>
        <c:axId val="708403776"/>
      </c:lineChart>
      <c:catAx>
        <c:axId val="660691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8403776"/>
        <c:crosses val="autoZero"/>
        <c:auto val="1"/>
        <c:lblAlgn val="ctr"/>
        <c:lblOffset val="100"/>
        <c:noMultiLvlLbl val="0"/>
      </c:catAx>
      <c:valAx>
        <c:axId val="708403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691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73.63</c:v>
                </c:pt>
                <c:pt idx="1">
                  <c:v>88.74</c:v>
                </c:pt>
                <c:pt idx="2">
                  <c:v>112.97</c:v>
                </c:pt>
                <c:pt idx="3">
                  <c:v>111.19</c:v>
                </c:pt>
                <c:pt idx="4">
                  <c:v>114.85</c:v>
                </c:pt>
                <c:pt idx="5">
                  <c:v>104.28</c:v>
                </c:pt>
                <c:pt idx="6">
                  <c:v>116.51</c:v>
                </c:pt>
                <c:pt idx="7">
                  <c:v>100.56</c:v>
                </c:pt>
                <c:pt idx="8">
                  <c:v>84.02</c:v>
                </c:pt>
                <c:pt idx="9">
                  <c:v>93.97</c:v>
                </c:pt>
                <c:pt idx="10">
                  <c:v>81.86</c:v>
                </c:pt>
                <c:pt idx="11">
                  <c:v>80.34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79.349999999999994</c:v>
                </c:pt>
                <c:pt idx="1">
                  <c:v>79.23</c:v>
                </c:pt>
                <c:pt idx="2">
                  <c:v>85.43</c:v>
                </c:pt>
                <c:pt idx="3">
                  <c:v>68.84</c:v>
                </c:pt>
                <c:pt idx="4">
                  <c:v>71.94</c:v>
                </c:pt>
                <c:pt idx="5">
                  <c:v>72.680000000000007</c:v>
                </c:pt>
                <c:pt idx="6">
                  <c:v>82.31</c:v>
                </c:pt>
                <c:pt idx="7">
                  <c:v>78.239999999999995</c:v>
                </c:pt>
                <c:pt idx="8">
                  <c:v>83.67</c:v>
                </c:pt>
                <c:pt idx="9">
                  <c:v>93.51</c:v>
                </c:pt>
                <c:pt idx="10">
                  <c:v>84.96</c:v>
                </c:pt>
                <c:pt idx="11">
                  <c:v>85.72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80.08</c:v>
                </c:pt>
                <c:pt idx="1">
                  <c:v>83.01</c:v>
                </c:pt>
                <c:pt idx="2">
                  <c:v>100.91</c:v>
                </c:pt>
                <c:pt idx="3">
                  <c:v>96.96</c:v>
                </c:pt>
                <c:pt idx="4">
                  <c:v>97.81</c:v>
                </c:pt>
                <c:pt idx="5">
                  <c:v>101.51</c:v>
                </c:pt>
                <c:pt idx="6">
                  <c:v>101.7</c:v>
                </c:pt>
                <c:pt idx="7">
                  <c:v>93.18</c:v>
                </c:pt>
                <c:pt idx="8">
                  <c:v>89.12</c:v>
                </c:pt>
                <c:pt idx="9">
                  <c:v>100.66</c:v>
                </c:pt>
                <c:pt idx="10">
                  <c:v>94.06</c:v>
                </c:pt>
                <c:pt idx="11">
                  <c:v>102.4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89.58</c:v>
                </c:pt>
                <c:pt idx="1">
                  <c:v>90.59</c:v>
                </c:pt>
                <c:pt idx="2">
                  <c:v>108.37</c:v>
                </c:pt>
                <c:pt idx="3">
                  <c:v>96.14</c:v>
                </c:pt>
                <c:pt idx="4">
                  <c:v>109.63</c:v>
                </c:pt>
                <c:pt idx="5">
                  <c:v>104.52</c:v>
                </c:pt>
                <c:pt idx="6">
                  <c:v>97.58</c:v>
                </c:pt>
                <c:pt idx="7">
                  <c:v>100.27</c:v>
                </c:pt>
                <c:pt idx="8">
                  <c:v>93.21</c:v>
                </c:pt>
                <c:pt idx="9">
                  <c:v>97.95</c:v>
                </c:pt>
                <c:pt idx="10">
                  <c:v>92.4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692480"/>
        <c:axId val="708406080"/>
      </c:lineChart>
      <c:catAx>
        <c:axId val="6606924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8406080"/>
        <c:crosses val="autoZero"/>
        <c:auto val="1"/>
        <c:lblAlgn val="ctr"/>
        <c:lblOffset val="100"/>
        <c:noMultiLvlLbl val="0"/>
      </c:catAx>
      <c:valAx>
        <c:axId val="708406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692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47.48</c:v>
                </c:pt>
                <c:pt idx="1">
                  <c:v>52.48</c:v>
                </c:pt>
                <c:pt idx="2">
                  <c:v>65.92</c:v>
                </c:pt>
                <c:pt idx="3">
                  <c:v>66.87</c:v>
                </c:pt>
                <c:pt idx="4">
                  <c:v>65.989999999999995</c:v>
                </c:pt>
                <c:pt idx="5">
                  <c:v>61.93</c:v>
                </c:pt>
                <c:pt idx="6">
                  <c:v>69.87</c:v>
                </c:pt>
                <c:pt idx="7">
                  <c:v>59.74</c:v>
                </c:pt>
                <c:pt idx="8">
                  <c:v>49.81</c:v>
                </c:pt>
                <c:pt idx="9">
                  <c:v>53.91</c:v>
                </c:pt>
                <c:pt idx="10">
                  <c:v>48.41</c:v>
                </c:pt>
                <c:pt idx="11">
                  <c:v>46.85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44.32</c:v>
                </c:pt>
                <c:pt idx="1">
                  <c:v>42.06</c:v>
                </c:pt>
                <c:pt idx="2">
                  <c:v>44.52</c:v>
                </c:pt>
                <c:pt idx="3">
                  <c:v>35.79</c:v>
                </c:pt>
                <c:pt idx="4">
                  <c:v>37.17</c:v>
                </c:pt>
                <c:pt idx="5">
                  <c:v>37.869999999999997</c:v>
                </c:pt>
                <c:pt idx="6">
                  <c:v>43.32</c:v>
                </c:pt>
                <c:pt idx="7">
                  <c:v>40.799999999999997</c:v>
                </c:pt>
                <c:pt idx="8">
                  <c:v>44.95</c:v>
                </c:pt>
                <c:pt idx="9">
                  <c:v>49.03</c:v>
                </c:pt>
                <c:pt idx="10">
                  <c:v>46.48</c:v>
                </c:pt>
                <c:pt idx="11">
                  <c:v>47.12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44.17</c:v>
                </c:pt>
                <c:pt idx="1">
                  <c:v>45.86</c:v>
                </c:pt>
                <c:pt idx="2">
                  <c:v>51.46</c:v>
                </c:pt>
                <c:pt idx="3">
                  <c:v>50.4</c:v>
                </c:pt>
                <c:pt idx="4">
                  <c:v>50.52</c:v>
                </c:pt>
                <c:pt idx="5">
                  <c:v>57.14</c:v>
                </c:pt>
                <c:pt idx="6">
                  <c:v>58.12</c:v>
                </c:pt>
                <c:pt idx="7">
                  <c:v>52.91</c:v>
                </c:pt>
                <c:pt idx="8">
                  <c:v>51.07</c:v>
                </c:pt>
                <c:pt idx="9">
                  <c:v>55.11</c:v>
                </c:pt>
                <c:pt idx="10">
                  <c:v>53.38</c:v>
                </c:pt>
                <c:pt idx="11">
                  <c:v>58.8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51.39</c:v>
                </c:pt>
                <c:pt idx="1">
                  <c:v>50.86</c:v>
                </c:pt>
                <c:pt idx="2">
                  <c:v>59.15</c:v>
                </c:pt>
                <c:pt idx="3">
                  <c:v>51.19</c:v>
                </c:pt>
                <c:pt idx="4">
                  <c:v>58.83</c:v>
                </c:pt>
                <c:pt idx="5">
                  <c:v>56.17</c:v>
                </c:pt>
                <c:pt idx="6">
                  <c:v>52.42</c:v>
                </c:pt>
                <c:pt idx="7">
                  <c:v>56.34</c:v>
                </c:pt>
                <c:pt idx="8">
                  <c:v>52.71</c:v>
                </c:pt>
                <c:pt idx="9">
                  <c:v>54.65</c:v>
                </c:pt>
                <c:pt idx="10">
                  <c:v>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42656"/>
        <c:axId val="708408384"/>
      </c:lineChart>
      <c:catAx>
        <c:axId val="66074265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8408384"/>
        <c:crosses val="autoZero"/>
        <c:auto val="1"/>
        <c:lblAlgn val="ctr"/>
        <c:lblOffset val="100"/>
        <c:noMultiLvlLbl val="0"/>
      </c:catAx>
      <c:valAx>
        <c:axId val="70840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42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8.25</c:v>
                </c:pt>
                <c:pt idx="1">
                  <c:v>9.75</c:v>
                </c:pt>
                <c:pt idx="2">
                  <c:v>11.76</c:v>
                </c:pt>
                <c:pt idx="3">
                  <c:v>12.85</c:v>
                </c:pt>
                <c:pt idx="4">
                  <c:v>13.94</c:v>
                </c:pt>
                <c:pt idx="5">
                  <c:v>12.12</c:v>
                </c:pt>
                <c:pt idx="6">
                  <c:v>14.25</c:v>
                </c:pt>
                <c:pt idx="7">
                  <c:v>14.14</c:v>
                </c:pt>
                <c:pt idx="8">
                  <c:v>12.06</c:v>
                </c:pt>
                <c:pt idx="9">
                  <c:v>13.72</c:v>
                </c:pt>
                <c:pt idx="10">
                  <c:v>11.51</c:v>
                </c:pt>
                <c:pt idx="11">
                  <c:v>12.06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12.41</c:v>
                </c:pt>
                <c:pt idx="1">
                  <c:v>13.46</c:v>
                </c:pt>
                <c:pt idx="2">
                  <c:v>16.48</c:v>
                </c:pt>
                <c:pt idx="3">
                  <c:v>12.64</c:v>
                </c:pt>
                <c:pt idx="4">
                  <c:v>12.17</c:v>
                </c:pt>
                <c:pt idx="5">
                  <c:v>12.49</c:v>
                </c:pt>
                <c:pt idx="6">
                  <c:v>13.31</c:v>
                </c:pt>
                <c:pt idx="7">
                  <c:v>12.73</c:v>
                </c:pt>
                <c:pt idx="8">
                  <c:v>11.73</c:v>
                </c:pt>
                <c:pt idx="9">
                  <c:v>12.52</c:v>
                </c:pt>
                <c:pt idx="10">
                  <c:v>11.86</c:v>
                </c:pt>
                <c:pt idx="11">
                  <c:v>12.4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11.09</c:v>
                </c:pt>
                <c:pt idx="1">
                  <c:v>10.31</c:v>
                </c:pt>
                <c:pt idx="2">
                  <c:v>13.67</c:v>
                </c:pt>
                <c:pt idx="3">
                  <c:v>13.61</c:v>
                </c:pt>
                <c:pt idx="4">
                  <c:v>13.34</c:v>
                </c:pt>
                <c:pt idx="5">
                  <c:v>11.74</c:v>
                </c:pt>
                <c:pt idx="6">
                  <c:v>13.55</c:v>
                </c:pt>
                <c:pt idx="7">
                  <c:v>12.02</c:v>
                </c:pt>
                <c:pt idx="8">
                  <c:v>11.16</c:v>
                </c:pt>
                <c:pt idx="9">
                  <c:v>12.68</c:v>
                </c:pt>
                <c:pt idx="10">
                  <c:v>11.45</c:v>
                </c:pt>
                <c:pt idx="11">
                  <c:v>11.88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9.69</c:v>
                </c:pt>
                <c:pt idx="1">
                  <c:v>10.1</c:v>
                </c:pt>
                <c:pt idx="2">
                  <c:v>14.2</c:v>
                </c:pt>
                <c:pt idx="3">
                  <c:v>12.26</c:v>
                </c:pt>
                <c:pt idx="4">
                  <c:v>13.93</c:v>
                </c:pt>
                <c:pt idx="5">
                  <c:v>13.38</c:v>
                </c:pt>
                <c:pt idx="6">
                  <c:v>11.16</c:v>
                </c:pt>
                <c:pt idx="7">
                  <c:v>11.77</c:v>
                </c:pt>
                <c:pt idx="8">
                  <c:v>10.029999999999999</c:v>
                </c:pt>
                <c:pt idx="9">
                  <c:v>11.86</c:v>
                </c:pt>
                <c:pt idx="10">
                  <c:v>11.18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44704"/>
        <c:axId val="708410688"/>
      </c:lineChart>
      <c:catAx>
        <c:axId val="6607447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8410688"/>
        <c:crosses val="autoZero"/>
        <c:auto val="1"/>
        <c:lblAlgn val="ctr"/>
        <c:lblOffset val="100"/>
        <c:noMultiLvlLbl val="0"/>
      </c:catAx>
      <c:valAx>
        <c:axId val="708410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44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2.4</c:v>
                </c:pt>
                <c:pt idx="1">
                  <c:v>2.34</c:v>
                </c:pt>
                <c:pt idx="2">
                  <c:v>3.27</c:v>
                </c:pt>
                <c:pt idx="3">
                  <c:v>2.64</c:v>
                </c:pt>
                <c:pt idx="4">
                  <c:v>3.19</c:v>
                </c:pt>
                <c:pt idx="5">
                  <c:v>2.78</c:v>
                </c:pt>
                <c:pt idx="6">
                  <c:v>3.07</c:v>
                </c:pt>
                <c:pt idx="7">
                  <c:v>3.52</c:v>
                </c:pt>
                <c:pt idx="8">
                  <c:v>3.52</c:v>
                </c:pt>
                <c:pt idx="9">
                  <c:v>3.99</c:v>
                </c:pt>
                <c:pt idx="10">
                  <c:v>2.73</c:v>
                </c:pt>
                <c:pt idx="11">
                  <c:v>2.63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2.95</c:v>
                </c:pt>
                <c:pt idx="1">
                  <c:v>3.81</c:v>
                </c:pt>
                <c:pt idx="2">
                  <c:v>3.75</c:v>
                </c:pt>
                <c:pt idx="3">
                  <c:v>2.66</c:v>
                </c:pt>
                <c:pt idx="4">
                  <c:v>2.63</c:v>
                </c:pt>
                <c:pt idx="5">
                  <c:v>2.78</c:v>
                </c:pt>
                <c:pt idx="6">
                  <c:v>3.19</c:v>
                </c:pt>
                <c:pt idx="7">
                  <c:v>2.92</c:v>
                </c:pt>
                <c:pt idx="8">
                  <c:v>3.19</c:v>
                </c:pt>
                <c:pt idx="9">
                  <c:v>4.0999999999999996</c:v>
                </c:pt>
                <c:pt idx="10">
                  <c:v>3.3</c:v>
                </c:pt>
                <c:pt idx="11">
                  <c:v>3.02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2.79</c:v>
                </c:pt>
                <c:pt idx="1">
                  <c:v>3.28</c:v>
                </c:pt>
                <c:pt idx="2">
                  <c:v>5.5</c:v>
                </c:pt>
                <c:pt idx="3">
                  <c:v>4.75</c:v>
                </c:pt>
                <c:pt idx="4">
                  <c:v>4.68</c:v>
                </c:pt>
                <c:pt idx="5">
                  <c:v>4.1500000000000004</c:v>
                </c:pt>
                <c:pt idx="6">
                  <c:v>4.12</c:v>
                </c:pt>
                <c:pt idx="7">
                  <c:v>4.2699999999999996</c:v>
                </c:pt>
                <c:pt idx="8">
                  <c:v>3.37</c:v>
                </c:pt>
                <c:pt idx="9">
                  <c:v>4.3099999999999996</c:v>
                </c:pt>
                <c:pt idx="10">
                  <c:v>3.58</c:v>
                </c:pt>
                <c:pt idx="11">
                  <c:v>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3.08</c:v>
                </c:pt>
                <c:pt idx="1">
                  <c:v>3.89</c:v>
                </c:pt>
                <c:pt idx="2">
                  <c:v>4.8499999999999996</c:v>
                </c:pt>
                <c:pt idx="3">
                  <c:v>4.51</c:v>
                </c:pt>
                <c:pt idx="4">
                  <c:v>4.53</c:v>
                </c:pt>
                <c:pt idx="5">
                  <c:v>4.3</c:v>
                </c:pt>
                <c:pt idx="6">
                  <c:v>4.03</c:v>
                </c:pt>
                <c:pt idx="7">
                  <c:v>3.95</c:v>
                </c:pt>
                <c:pt idx="8">
                  <c:v>3.96</c:v>
                </c:pt>
                <c:pt idx="9">
                  <c:v>3.99</c:v>
                </c:pt>
                <c:pt idx="10">
                  <c:v>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94368"/>
        <c:axId val="708609728"/>
      </c:lineChart>
      <c:catAx>
        <c:axId val="66079436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8609728"/>
        <c:crosses val="autoZero"/>
        <c:auto val="1"/>
        <c:lblAlgn val="ctr"/>
        <c:lblOffset val="100"/>
        <c:noMultiLvlLbl val="0"/>
      </c:catAx>
      <c:valAx>
        <c:axId val="708609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94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1.76</c:v>
                </c:pt>
                <c:pt idx="1">
                  <c:v>3.02</c:v>
                </c:pt>
                <c:pt idx="2">
                  <c:v>2.95</c:v>
                </c:pt>
                <c:pt idx="3">
                  <c:v>3.1</c:v>
                </c:pt>
                <c:pt idx="4">
                  <c:v>2.3199999999999998</c:v>
                </c:pt>
                <c:pt idx="5">
                  <c:v>1.2</c:v>
                </c:pt>
                <c:pt idx="6">
                  <c:v>1.23</c:v>
                </c:pt>
                <c:pt idx="7">
                  <c:v>0.79</c:v>
                </c:pt>
                <c:pt idx="8">
                  <c:v>0.59</c:v>
                </c:pt>
                <c:pt idx="9">
                  <c:v>0.94</c:v>
                </c:pt>
                <c:pt idx="10">
                  <c:v>1</c:v>
                </c:pt>
                <c:pt idx="11">
                  <c:v>0.74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0.61</c:v>
                </c:pt>
                <c:pt idx="1">
                  <c:v>0.93</c:v>
                </c:pt>
                <c:pt idx="2">
                  <c:v>0.81</c:v>
                </c:pt>
                <c:pt idx="3">
                  <c:v>0.53</c:v>
                </c:pt>
                <c:pt idx="4">
                  <c:v>0.46</c:v>
                </c:pt>
                <c:pt idx="5">
                  <c:v>0.61</c:v>
                </c:pt>
                <c:pt idx="6">
                  <c:v>0.49</c:v>
                </c:pt>
                <c:pt idx="7">
                  <c:v>0.93</c:v>
                </c:pt>
                <c:pt idx="8">
                  <c:v>0.76</c:v>
                </c:pt>
                <c:pt idx="9">
                  <c:v>0.9</c:v>
                </c:pt>
                <c:pt idx="10">
                  <c:v>0.73</c:v>
                </c:pt>
                <c:pt idx="11">
                  <c:v>0.82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0.53</c:v>
                </c:pt>
                <c:pt idx="1">
                  <c:v>1.23</c:v>
                </c:pt>
                <c:pt idx="2">
                  <c:v>1.22</c:v>
                </c:pt>
                <c:pt idx="3">
                  <c:v>1.08</c:v>
                </c:pt>
                <c:pt idx="4">
                  <c:v>0.99</c:v>
                </c:pt>
                <c:pt idx="5">
                  <c:v>0.84</c:v>
                </c:pt>
                <c:pt idx="6">
                  <c:v>0.9</c:v>
                </c:pt>
                <c:pt idx="7">
                  <c:v>0.62</c:v>
                </c:pt>
                <c:pt idx="8">
                  <c:v>0.77</c:v>
                </c:pt>
                <c:pt idx="9">
                  <c:v>1</c:v>
                </c:pt>
                <c:pt idx="10">
                  <c:v>0.57999999999999996</c:v>
                </c:pt>
                <c:pt idx="11">
                  <c:v>0.77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0.81</c:v>
                </c:pt>
                <c:pt idx="1">
                  <c:v>0.64</c:v>
                </c:pt>
                <c:pt idx="2">
                  <c:v>0.62</c:v>
                </c:pt>
                <c:pt idx="3">
                  <c:v>0.84</c:v>
                </c:pt>
                <c:pt idx="4">
                  <c:v>0.88</c:v>
                </c:pt>
                <c:pt idx="5">
                  <c:v>0.74</c:v>
                </c:pt>
                <c:pt idx="6">
                  <c:v>0.57999999999999996</c:v>
                </c:pt>
                <c:pt idx="7">
                  <c:v>0.56000000000000005</c:v>
                </c:pt>
                <c:pt idx="8">
                  <c:v>0.53</c:v>
                </c:pt>
                <c:pt idx="9">
                  <c:v>0.52</c:v>
                </c:pt>
                <c:pt idx="10">
                  <c:v>0.79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052864"/>
        <c:axId val="708612032"/>
      </c:lineChart>
      <c:catAx>
        <c:axId val="6140528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8612032"/>
        <c:crosses val="autoZero"/>
        <c:auto val="1"/>
        <c:lblAlgn val="ctr"/>
        <c:lblOffset val="100"/>
        <c:noMultiLvlLbl val="0"/>
      </c:catAx>
      <c:valAx>
        <c:axId val="708612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05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6.17</c:v>
                </c:pt>
                <c:pt idx="1">
                  <c:v>10.039999999999999</c:v>
                </c:pt>
                <c:pt idx="2">
                  <c:v>13.93</c:v>
                </c:pt>
                <c:pt idx="3">
                  <c:v>11.51</c:v>
                </c:pt>
                <c:pt idx="4">
                  <c:v>13.14</c:v>
                </c:pt>
                <c:pt idx="5">
                  <c:v>11.06</c:v>
                </c:pt>
                <c:pt idx="6">
                  <c:v>12.49</c:v>
                </c:pt>
                <c:pt idx="7">
                  <c:v>10.24</c:v>
                </c:pt>
                <c:pt idx="8">
                  <c:v>8.6300000000000008</c:v>
                </c:pt>
                <c:pt idx="9">
                  <c:v>10.039999999999999</c:v>
                </c:pt>
                <c:pt idx="10">
                  <c:v>8.93</c:v>
                </c:pt>
                <c:pt idx="11">
                  <c:v>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8.69</c:v>
                </c:pt>
                <c:pt idx="1">
                  <c:v>8.2799999999999994</c:v>
                </c:pt>
                <c:pt idx="2">
                  <c:v>9.33</c:v>
                </c:pt>
                <c:pt idx="3">
                  <c:v>7.82</c:v>
                </c:pt>
                <c:pt idx="4">
                  <c:v>8.07</c:v>
                </c:pt>
                <c:pt idx="5">
                  <c:v>7.69</c:v>
                </c:pt>
                <c:pt idx="6">
                  <c:v>8.4600000000000009</c:v>
                </c:pt>
                <c:pt idx="7">
                  <c:v>9.25</c:v>
                </c:pt>
                <c:pt idx="8">
                  <c:v>9.69</c:v>
                </c:pt>
                <c:pt idx="9">
                  <c:v>10.92</c:v>
                </c:pt>
                <c:pt idx="10">
                  <c:v>9.93</c:v>
                </c:pt>
                <c:pt idx="11">
                  <c:v>8.86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8.19</c:v>
                </c:pt>
                <c:pt idx="1">
                  <c:v>8.2200000000000006</c:v>
                </c:pt>
                <c:pt idx="2">
                  <c:v>11.88</c:v>
                </c:pt>
                <c:pt idx="3">
                  <c:v>10.91</c:v>
                </c:pt>
                <c:pt idx="4">
                  <c:v>11.57</c:v>
                </c:pt>
                <c:pt idx="5">
                  <c:v>10.19</c:v>
                </c:pt>
                <c:pt idx="6">
                  <c:v>10.95</c:v>
                </c:pt>
                <c:pt idx="7">
                  <c:v>8.93</c:v>
                </c:pt>
                <c:pt idx="8">
                  <c:v>9.5399999999999991</c:v>
                </c:pt>
                <c:pt idx="9">
                  <c:v>11.42</c:v>
                </c:pt>
                <c:pt idx="10">
                  <c:v>10.51</c:v>
                </c:pt>
                <c:pt idx="11">
                  <c:v>12.18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10.06</c:v>
                </c:pt>
                <c:pt idx="1">
                  <c:v>10.210000000000001</c:v>
                </c:pt>
                <c:pt idx="2">
                  <c:v>11.39</c:v>
                </c:pt>
                <c:pt idx="3">
                  <c:v>11.45</c:v>
                </c:pt>
                <c:pt idx="4">
                  <c:v>12.87</c:v>
                </c:pt>
                <c:pt idx="5">
                  <c:v>11.1</c:v>
                </c:pt>
                <c:pt idx="6">
                  <c:v>10.95</c:v>
                </c:pt>
                <c:pt idx="7">
                  <c:v>10.01</c:v>
                </c:pt>
                <c:pt idx="8">
                  <c:v>11.04</c:v>
                </c:pt>
                <c:pt idx="9">
                  <c:v>11.18</c:v>
                </c:pt>
                <c:pt idx="10">
                  <c:v>9.69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054912"/>
        <c:axId val="708614336"/>
      </c:lineChart>
      <c:catAx>
        <c:axId val="6140549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8614336"/>
        <c:crosses val="autoZero"/>
        <c:auto val="1"/>
        <c:lblAlgn val="ctr"/>
        <c:lblOffset val="100"/>
        <c:noMultiLvlLbl val="0"/>
      </c:catAx>
      <c:valAx>
        <c:axId val="708614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054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1.37</c:v>
                </c:pt>
                <c:pt idx="1">
                  <c:v>1.43</c:v>
                </c:pt>
                <c:pt idx="2">
                  <c:v>1.37</c:v>
                </c:pt>
                <c:pt idx="3">
                  <c:v>1.28</c:v>
                </c:pt>
                <c:pt idx="4">
                  <c:v>1.43</c:v>
                </c:pt>
                <c:pt idx="5">
                  <c:v>1.31</c:v>
                </c:pt>
                <c:pt idx="6">
                  <c:v>0.62</c:v>
                </c:pt>
                <c:pt idx="7">
                  <c:v>0.94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0.32</c:v>
                </c:pt>
                <c:pt idx="11">
                  <c:v>0.55000000000000004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0.33</c:v>
                </c:pt>
                <c:pt idx="1">
                  <c:v>0.35</c:v>
                </c:pt>
                <c:pt idx="2">
                  <c:v>0.39</c:v>
                </c:pt>
                <c:pt idx="3">
                  <c:v>0.32</c:v>
                </c:pt>
                <c:pt idx="4">
                  <c:v>0.36</c:v>
                </c:pt>
                <c:pt idx="5">
                  <c:v>0.33</c:v>
                </c:pt>
                <c:pt idx="6">
                  <c:v>0.35</c:v>
                </c:pt>
                <c:pt idx="7">
                  <c:v>0.23</c:v>
                </c:pt>
                <c:pt idx="8">
                  <c:v>0.35</c:v>
                </c:pt>
                <c:pt idx="9">
                  <c:v>0.43</c:v>
                </c:pt>
                <c:pt idx="10">
                  <c:v>0.35</c:v>
                </c:pt>
                <c:pt idx="11">
                  <c:v>0.35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0.18</c:v>
                </c:pt>
                <c:pt idx="1">
                  <c:v>0.38</c:v>
                </c:pt>
                <c:pt idx="2">
                  <c:v>0.39</c:v>
                </c:pt>
                <c:pt idx="3">
                  <c:v>0.3</c:v>
                </c:pt>
                <c:pt idx="4">
                  <c:v>0.46</c:v>
                </c:pt>
                <c:pt idx="5">
                  <c:v>0.32</c:v>
                </c:pt>
                <c:pt idx="6">
                  <c:v>0.41</c:v>
                </c:pt>
                <c:pt idx="7">
                  <c:v>0.24</c:v>
                </c:pt>
                <c:pt idx="8">
                  <c:v>0.39</c:v>
                </c:pt>
                <c:pt idx="9">
                  <c:v>0.41</c:v>
                </c:pt>
                <c:pt idx="10">
                  <c:v>0.3</c:v>
                </c:pt>
                <c:pt idx="11">
                  <c:v>0.33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0.28999999999999998</c:v>
                </c:pt>
                <c:pt idx="1">
                  <c:v>0.24</c:v>
                </c:pt>
                <c:pt idx="2">
                  <c:v>0.28999999999999998</c:v>
                </c:pt>
                <c:pt idx="3">
                  <c:v>0.36</c:v>
                </c:pt>
                <c:pt idx="4">
                  <c:v>0.32</c:v>
                </c:pt>
                <c:pt idx="5">
                  <c:v>0.38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0.35</c:v>
                </c:pt>
                <c:pt idx="9">
                  <c:v>0.24</c:v>
                </c:pt>
                <c:pt idx="10">
                  <c:v>0.35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45728"/>
        <c:axId val="709042752"/>
      </c:lineChart>
      <c:catAx>
        <c:axId val="66074572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9042752"/>
        <c:crosses val="autoZero"/>
        <c:auto val="1"/>
        <c:lblAlgn val="ctr"/>
        <c:lblOffset val="100"/>
        <c:noMultiLvlLbl val="0"/>
      </c:catAx>
      <c:valAx>
        <c:axId val="70904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45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6.2</c:v>
                </c:pt>
                <c:pt idx="1">
                  <c:v>9.68</c:v>
                </c:pt>
                <c:pt idx="2">
                  <c:v>13.78</c:v>
                </c:pt>
                <c:pt idx="3">
                  <c:v>12.94</c:v>
                </c:pt>
                <c:pt idx="4">
                  <c:v>14.84</c:v>
                </c:pt>
                <c:pt idx="5">
                  <c:v>13.88</c:v>
                </c:pt>
                <c:pt idx="6">
                  <c:v>14.98</c:v>
                </c:pt>
                <c:pt idx="7">
                  <c:v>11.18</c:v>
                </c:pt>
                <c:pt idx="8">
                  <c:v>8.84</c:v>
                </c:pt>
                <c:pt idx="9">
                  <c:v>10.8</c:v>
                </c:pt>
                <c:pt idx="10">
                  <c:v>8.9499999999999993</c:v>
                </c:pt>
                <c:pt idx="11">
                  <c:v>8.76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10.039999999999999</c:v>
                </c:pt>
                <c:pt idx="1">
                  <c:v>10.34</c:v>
                </c:pt>
                <c:pt idx="2">
                  <c:v>10.15</c:v>
                </c:pt>
                <c:pt idx="3">
                  <c:v>9.08</c:v>
                </c:pt>
                <c:pt idx="4">
                  <c:v>11.09</c:v>
                </c:pt>
                <c:pt idx="5">
                  <c:v>10.92</c:v>
                </c:pt>
                <c:pt idx="6">
                  <c:v>13.2</c:v>
                </c:pt>
                <c:pt idx="7">
                  <c:v>11.39</c:v>
                </c:pt>
                <c:pt idx="8">
                  <c:v>13</c:v>
                </c:pt>
                <c:pt idx="9">
                  <c:v>15.62</c:v>
                </c:pt>
                <c:pt idx="10">
                  <c:v>12.3</c:v>
                </c:pt>
                <c:pt idx="11">
                  <c:v>13.15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13.12</c:v>
                </c:pt>
                <c:pt idx="1">
                  <c:v>13.73</c:v>
                </c:pt>
                <c:pt idx="2">
                  <c:v>16.78</c:v>
                </c:pt>
                <c:pt idx="3">
                  <c:v>15.9</c:v>
                </c:pt>
                <c:pt idx="4">
                  <c:v>16.25</c:v>
                </c:pt>
                <c:pt idx="5">
                  <c:v>17.13</c:v>
                </c:pt>
                <c:pt idx="6">
                  <c:v>13.66</c:v>
                </c:pt>
                <c:pt idx="7">
                  <c:v>14.19</c:v>
                </c:pt>
                <c:pt idx="8">
                  <c:v>12.81</c:v>
                </c:pt>
                <c:pt idx="9">
                  <c:v>15.72</c:v>
                </c:pt>
                <c:pt idx="10">
                  <c:v>14.25</c:v>
                </c:pt>
                <c:pt idx="11">
                  <c:v>14.63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14.26</c:v>
                </c:pt>
                <c:pt idx="1">
                  <c:v>14.66</c:v>
                </c:pt>
                <c:pt idx="2">
                  <c:v>17.86</c:v>
                </c:pt>
                <c:pt idx="3">
                  <c:v>15.52</c:v>
                </c:pt>
                <c:pt idx="4">
                  <c:v>18.27</c:v>
                </c:pt>
                <c:pt idx="5">
                  <c:v>18.440000000000001</c:v>
                </c:pt>
                <c:pt idx="6">
                  <c:v>18.149999999999999</c:v>
                </c:pt>
                <c:pt idx="7">
                  <c:v>17.350000000000001</c:v>
                </c:pt>
                <c:pt idx="8">
                  <c:v>14.58</c:v>
                </c:pt>
                <c:pt idx="9">
                  <c:v>15.49</c:v>
                </c:pt>
                <c:pt idx="10">
                  <c:v>15.1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051840"/>
        <c:axId val="709045056"/>
      </c:lineChart>
      <c:catAx>
        <c:axId val="6140518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9045056"/>
        <c:crosses val="autoZero"/>
        <c:auto val="1"/>
        <c:lblAlgn val="ctr"/>
        <c:lblOffset val="100"/>
        <c:noMultiLvlLbl val="0"/>
      </c:catAx>
      <c:valAx>
        <c:axId val="70904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4051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2.6165000000000001E-2</c:v>
                </c:pt>
                <c:pt idx="1">
                  <c:v>2.3592999999999999E-2</c:v>
                </c:pt>
                <c:pt idx="2">
                  <c:v>6.4334000000000002E-2</c:v>
                </c:pt>
                <c:pt idx="3">
                  <c:v>7.6924999999999993E-2</c:v>
                </c:pt>
                <c:pt idx="4">
                  <c:v>0.222271</c:v>
                </c:pt>
                <c:pt idx="5">
                  <c:v>0.41469899999999998</c:v>
                </c:pt>
                <c:pt idx="6">
                  <c:v>0.17201299999999997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0.10489959563774896</c:v>
                </c:pt>
                <c:pt idx="1">
                  <c:v>0.10479459869258134</c:v>
                </c:pt>
                <c:pt idx="2">
                  <c:v>0.16542041355568435</c:v>
                </c:pt>
                <c:pt idx="3">
                  <c:v>3.128536929575159E-2</c:v>
                </c:pt>
                <c:pt idx="4">
                  <c:v>0.21526812664781131</c:v>
                </c:pt>
                <c:pt idx="5">
                  <c:v>0.37833189617042245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4053888"/>
        <c:axId val="709047936"/>
      </c:barChart>
      <c:catAx>
        <c:axId val="61405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9047936"/>
        <c:crosses val="autoZero"/>
        <c:auto val="1"/>
        <c:lblAlgn val="ctr"/>
        <c:lblOffset val="100"/>
        <c:noMultiLvlLbl val="0"/>
      </c:catAx>
      <c:valAx>
        <c:axId val="70904793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405388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0.74229122798628722</c:v>
                </c:pt>
                <c:pt idx="1">
                  <c:v>0.58327409751139569</c:v>
                </c:pt>
                <c:pt idx="2">
                  <c:v>0.32221818569861632</c:v>
                </c:pt>
                <c:pt idx="3">
                  <c:v>0.35236110390303327</c:v>
                </c:pt>
                <c:pt idx="4">
                  <c:v>8.5197536645057984E-2</c:v>
                </c:pt>
                <c:pt idx="5">
                  <c:v>0.26313766949268674</c:v>
                </c:pt>
                <c:pt idx="6">
                  <c:v>0.70352796698577236</c:v>
                </c:pt>
                <c:pt idx="7">
                  <c:v>0.88392364089505082</c:v>
                </c:pt>
                <c:pt idx="8">
                  <c:v>0.29308465756252416</c:v>
                </c:pt>
                <c:pt idx="9">
                  <c:v>0.28433486092750759</c:v>
                </c:pt>
                <c:pt idx="10">
                  <c:v>0.84142371232791235</c:v>
                </c:pt>
                <c:pt idx="11">
                  <c:v>0.40112263302110857</c:v>
                </c:pt>
                <c:pt idx="12">
                  <c:v>0.31365907106957441</c:v>
                </c:pt>
                <c:pt idx="13">
                  <c:v>0.12376661688719498</c:v>
                </c:pt>
                <c:pt idx="14">
                  <c:v>7.5226675421322678E-2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75912448"/>
        <c:axId val="709049664"/>
      </c:barChart>
      <c:catAx>
        <c:axId val="77591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9049664"/>
        <c:crosses val="autoZero"/>
        <c:auto val="1"/>
        <c:lblAlgn val="ctr"/>
        <c:lblOffset val="100"/>
        <c:noMultiLvlLbl val="0"/>
      </c:catAx>
      <c:valAx>
        <c:axId val="70904966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91244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0.28724504147111207</c:v>
                </c:pt>
                <c:pt idx="1">
                  <c:v>1.9792589880345445E-2</c:v>
                </c:pt>
                <c:pt idx="2">
                  <c:v>0.21790580886551866</c:v>
                </c:pt>
                <c:pt idx="3">
                  <c:v>4.7692839761830572E-2</c:v>
                </c:pt>
                <c:pt idx="4">
                  <c:v>5.2572409252768281E-3</c:v>
                </c:pt>
                <c:pt idx="5">
                  <c:v>0.4137608800290013</c:v>
                </c:pt>
                <c:pt idx="6">
                  <c:v>8.3455990669151336E-3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145920"/>
        <c:axId val="709272704"/>
      </c:barChart>
      <c:catAx>
        <c:axId val="776145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9272704"/>
        <c:crosses val="autoZero"/>
        <c:auto val="0"/>
        <c:lblAlgn val="ctr"/>
        <c:lblOffset val="100"/>
        <c:noMultiLvlLbl val="0"/>
      </c:catAx>
      <c:valAx>
        <c:axId val="7092727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614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4126106</c:v>
                </c:pt>
                <c:pt idx="1">
                  <c:v>5076686</c:v>
                </c:pt>
                <c:pt idx="2">
                  <c:v>5779829</c:v>
                </c:pt>
                <c:pt idx="3">
                  <c:v>6583278</c:v>
                </c:pt>
                <c:pt idx="4">
                  <c:v>6598328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1988227</c:v>
                </c:pt>
                <c:pt idx="1">
                  <c:v>2446279</c:v>
                </c:pt>
                <c:pt idx="2">
                  <c:v>2769501</c:v>
                </c:pt>
                <c:pt idx="3">
                  <c:v>3154487</c:v>
                </c:pt>
                <c:pt idx="4">
                  <c:v>3172541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2137879</c:v>
                </c:pt>
                <c:pt idx="1">
                  <c:v>2630407</c:v>
                </c:pt>
                <c:pt idx="2">
                  <c:v>3010328</c:v>
                </c:pt>
                <c:pt idx="3">
                  <c:v>3428791</c:v>
                </c:pt>
                <c:pt idx="4">
                  <c:v>3425787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182784"/>
        <c:axId val="709275008"/>
      </c:lineChart>
      <c:catAx>
        <c:axId val="7761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09275008"/>
        <c:crosses val="autoZero"/>
        <c:auto val="1"/>
        <c:lblAlgn val="ctr"/>
        <c:lblOffset val="100"/>
        <c:noMultiLvlLbl val="0"/>
      </c:catAx>
      <c:valAx>
        <c:axId val="709275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618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617705</c:v>
                </c:pt>
                <c:pt idx="1">
                  <c:v>490582</c:v>
                </c:pt>
                <c:pt idx="2">
                  <c:v>1749553</c:v>
                </c:pt>
                <c:pt idx="3">
                  <c:v>113387</c:v>
                </c:pt>
                <c:pt idx="4">
                  <c:v>1562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598131</c:v>
                </c:pt>
                <c:pt idx="1">
                  <c:v>467659</c:v>
                </c:pt>
                <c:pt idx="2">
                  <c:v>76124</c:v>
                </c:pt>
                <c:pt idx="3">
                  <c:v>133578</c:v>
                </c:pt>
                <c:pt idx="4">
                  <c:v>109666</c:v>
                </c:pt>
                <c:pt idx="5">
                  <c:v>102716</c:v>
                </c:pt>
                <c:pt idx="6">
                  <c:v>1277894</c:v>
                </c:pt>
                <c:pt idx="7">
                  <c:v>49228</c:v>
                </c:pt>
                <c:pt idx="8">
                  <c:v>82051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627971</c:v>
                </c:pt>
                <c:pt idx="1">
                  <c:v>507240</c:v>
                </c:pt>
                <c:pt idx="2">
                  <c:v>79274</c:v>
                </c:pt>
                <c:pt idx="3">
                  <c:v>123991</c:v>
                </c:pt>
                <c:pt idx="4">
                  <c:v>109441</c:v>
                </c:pt>
                <c:pt idx="5">
                  <c:v>104700</c:v>
                </c:pt>
                <c:pt idx="6">
                  <c:v>1226280</c:v>
                </c:pt>
                <c:pt idx="7">
                  <c:v>46459</c:v>
                </c:pt>
                <c:pt idx="8">
                  <c:v>79193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483161</c:v>
                </c:pt>
                <c:pt idx="1">
                  <c:v>407144</c:v>
                </c:pt>
                <c:pt idx="2">
                  <c:v>69442</c:v>
                </c:pt>
                <c:pt idx="3">
                  <c:v>136976</c:v>
                </c:pt>
                <c:pt idx="4">
                  <c:v>126305</c:v>
                </c:pt>
                <c:pt idx="5">
                  <c:v>141884</c:v>
                </c:pt>
                <c:pt idx="6">
                  <c:v>849089</c:v>
                </c:pt>
                <c:pt idx="7">
                  <c:v>79793</c:v>
                </c:pt>
                <c:pt idx="8">
                  <c:v>57926</c:v>
                </c:pt>
                <c:pt idx="9">
                  <c:v>88973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536864</c:v>
                </c:pt>
                <c:pt idx="1">
                  <c:v>253901</c:v>
                </c:pt>
                <c:pt idx="2">
                  <c:v>282963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4522</c:v>
                </c:pt>
                <c:pt idx="1">
                  <c:v>1910</c:v>
                </c:pt>
                <c:pt idx="2">
                  <c:v>2612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792320"/>
        <c:axId val="709789376"/>
      </c:barChart>
      <c:catAx>
        <c:axId val="6607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9789376"/>
        <c:crosses val="autoZero"/>
        <c:auto val="1"/>
        <c:lblAlgn val="ctr"/>
        <c:lblOffset val="100"/>
        <c:noMultiLvlLbl val="0"/>
      </c:catAx>
      <c:valAx>
        <c:axId val="709789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92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23780</c:v>
                </c:pt>
                <c:pt idx="1">
                  <c:v>15001</c:v>
                </c:pt>
                <c:pt idx="2">
                  <c:v>8779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35</c:v>
                </c:pt>
                <c:pt idx="1">
                  <c:v>17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792832"/>
        <c:axId val="709791104"/>
      </c:barChart>
      <c:catAx>
        <c:axId val="6607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9791104"/>
        <c:crosses val="autoZero"/>
        <c:auto val="1"/>
        <c:lblAlgn val="ctr"/>
        <c:lblOffset val="100"/>
        <c:noMultiLvlLbl val="0"/>
      </c:catAx>
      <c:valAx>
        <c:axId val="709791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92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308.77999999999997</c:v>
                </c:pt>
                <c:pt idx="1">
                  <c:v>322.08</c:v>
                </c:pt>
                <c:pt idx="2">
                  <c:v>326.05</c:v>
                </c:pt>
                <c:pt idx="3">
                  <c:v>340.38</c:v>
                </c:pt>
                <c:pt idx="4">
                  <c:v>378</c:v>
                </c:pt>
                <c:pt idx="5">
                  <c:v>354.73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793344"/>
        <c:axId val="709792832"/>
      </c:barChart>
      <c:catAx>
        <c:axId val="6607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9792832"/>
        <c:crosses val="autoZero"/>
        <c:auto val="1"/>
        <c:lblAlgn val="ctr"/>
        <c:lblOffset val="100"/>
        <c:noMultiLvlLbl val="0"/>
      </c:catAx>
      <c:valAx>
        <c:axId val="70979283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93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324.25</c:v>
                </c:pt>
                <c:pt idx="1">
                  <c:v>373.65</c:v>
                </c:pt>
                <c:pt idx="2">
                  <c:v>364.14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500224"/>
        <c:axId val="709794560"/>
      </c:barChart>
      <c:catAx>
        <c:axId val="7765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09794560"/>
        <c:crosses val="autoZero"/>
        <c:auto val="1"/>
        <c:lblAlgn val="ctr"/>
        <c:lblOffset val="100"/>
        <c:noMultiLvlLbl val="0"/>
      </c:catAx>
      <c:valAx>
        <c:axId val="70979456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6500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../media/image2.jpeg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logos\morena_b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1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10</xdr:row>
      <xdr:rowOff>28575</xdr:rowOff>
    </xdr:from>
    <xdr:to>
      <xdr:col>7</xdr:col>
      <xdr:colOff>600075</xdr:colOff>
      <xdr:row>13</xdr:row>
      <xdr:rowOff>142875</xdr:rowOff>
    </xdr:to>
    <xdr:pic>
      <xdr:nvPicPr>
        <xdr:cNvPr id="41" name="40 Imagen" descr="Lic. Sergio Salomón Céspedes Peregrina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809750"/>
          <a:ext cx="5715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/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81" t="s">
        <v>531</v>
      </c>
      <c r="F13" s="249"/>
      <c r="G13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217</v>
      </c>
      <c r="F16" s="115" t="s">
        <v>241</v>
      </c>
      <c r="G16" s="118">
        <v>338047</v>
      </c>
      <c r="H16" s="121">
        <f t="shared" ref="H16:H22" si="0">IF(SUM($B$70:$B$75)&gt;0,G16/SUM($B$70:$B$75,0))</f>
        <v>6.986988646275212E-2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507529</v>
      </c>
      <c r="H17" s="114">
        <f t="shared" si="0"/>
        <v>0.10489959563774896</v>
      </c>
    </row>
    <row r="18" spans="1:8" ht="15.75" x14ac:dyDescent="0.25">
      <c r="A18" s="68"/>
      <c r="B18" s="69">
        <f>C18+D18</f>
        <v>6568</v>
      </c>
      <c r="C18" s="69">
        <v>433</v>
      </c>
      <c r="D18" s="69">
        <v>6135</v>
      </c>
      <c r="F18" s="26" t="s">
        <v>244</v>
      </c>
      <c r="G18" s="119">
        <v>507021</v>
      </c>
      <c r="H18" s="114">
        <f t="shared" si="0"/>
        <v>0.10479459869258134</v>
      </c>
    </row>
    <row r="19" spans="1:8" x14ac:dyDescent="0.2">
      <c r="A19" s="70"/>
      <c r="F19" s="26" t="s">
        <v>245</v>
      </c>
      <c r="G19" s="119">
        <v>800343</v>
      </c>
      <c r="H19" s="114">
        <f t="shared" si="0"/>
        <v>0.16542041355568435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151366</v>
      </c>
      <c r="H20" s="114">
        <f t="shared" si="0"/>
        <v>3.128536929575159E-2</v>
      </c>
    </row>
    <row r="21" spans="1:8" ht="15.75" x14ac:dyDescent="0.25">
      <c r="A21" s="14" t="s">
        <v>485</v>
      </c>
      <c r="B21" s="10"/>
      <c r="C21" s="10"/>
      <c r="D21" s="11">
        <v>6598328</v>
      </c>
      <c r="F21" s="26" t="s">
        <v>247</v>
      </c>
      <c r="G21" s="119">
        <v>1041518</v>
      </c>
      <c r="H21" s="114">
        <f t="shared" si="0"/>
        <v>0.21526812664781131</v>
      </c>
    </row>
    <row r="22" spans="1:8" ht="15.75" x14ac:dyDescent="0.25">
      <c r="A22" s="14" t="s">
        <v>486</v>
      </c>
      <c r="B22" s="10"/>
      <c r="C22" s="10"/>
      <c r="D22" s="12">
        <v>1.142E-3</v>
      </c>
      <c r="F22" s="26" t="s">
        <v>248</v>
      </c>
      <c r="G22" s="119">
        <v>1830459</v>
      </c>
      <c r="H22" s="114">
        <f t="shared" si="0"/>
        <v>0.37833189617042245</v>
      </c>
    </row>
    <row r="23" spans="1:8" ht="15.75" x14ac:dyDescent="0.25">
      <c r="A23" s="9" t="s">
        <v>4</v>
      </c>
      <c r="B23" s="10"/>
      <c r="C23" s="10"/>
      <c r="D23" s="11">
        <v>1714897</v>
      </c>
      <c r="F23" s="27" t="s">
        <v>249</v>
      </c>
      <c r="G23" s="117"/>
      <c r="H23" s="125">
        <v>9.16</v>
      </c>
    </row>
    <row r="24" spans="1:8" ht="15.75" x14ac:dyDescent="0.25">
      <c r="A24" s="14" t="s">
        <v>5</v>
      </c>
      <c r="B24" s="10"/>
      <c r="C24" s="10"/>
      <c r="D24" s="11">
        <v>1714340</v>
      </c>
      <c r="F24" s="27" t="s">
        <v>250</v>
      </c>
      <c r="G24" s="117"/>
      <c r="H24" s="125">
        <v>9.02</v>
      </c>
    </row>
    <row r="25" spans="1:8" ht="15.75" x14ac:dyDescent="0.25">
      <c r="A25" s="9" t="s">
        <v>6</v>
      </c>
      <c r="B25" s="10"/>
      <c r="C25" s="10"/>
      <c r="D25" s="11">
        <v>3221425</v>
      </c>
      <c r="F25" s="27" t="s">
        <v>251</v>
      </c>
      <c r="G25" s="117"/>
      <c r="H25" s="125">
        <v>9.31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7486.58</v>
      </c>
      <c r="F28" s="26" t="s">
        <v>252</v>
      </c>
      <c r="G28" s="119">
        <v>4990431</v>
      </c>
      <c r="H28" s="114">
        <f t="shared" ref="H28:H34" si="1">IF($B$58&gt;0,G28/$B$58,0)</f>
        <v>0.75631750952665588</v>
      </c>
    </row>
    <row r="29" spans="1:8" ht="15.75" x14ac:dyDescent="0.25">
      <c r="A29" s="9" t="s">
        <v>10</v>
      </c>
      <c r="B29" s="16"/>
      <c r="C29" s="127">
        <v>5481.91</v>
      </c>
      <c r="F29" s="115" t="s">
        <v>254</v>
      </c>
      <c r="G29" s="118">
        <v>1607897</v>
      </c>
      <c r="H29" s="121">
        <f t="shared" si="1"/>
        <v>0.24368249047334414</v>
      </c>
    </row>
    <row r="30" spans="1:8" ht="15.75" x14ac:dyDescent="0.25">
      <c r="A30" s="9" t="s">
        <v>69</v>
      </c>
      <c r="B30" s="16"/>
      <c r="C30" s="127">
        <v>1651.07</v>
      </c>
      <c r="F30" s="26" t="s">
        <v>255</v>
      </c>
      <c r="G30" s="119">
        <v>457466</v>
      </c>
      <c r="H30" s="114">
        <f t="shared" si="1"/>
        <v>6.9330594053523861E-2</v>
      </c>
    </row>
    <row r="31" spans="1:8" ht="15.75" x14ac:dyDescent="0.25">
      <c r="A31" s="9" t="s">
        <v>70</v>
      </c>
      <c r="B31" s="16"/>
      <c r="C31" s="127">
        <v>2139.4499999999998</v>
      </c>
      <c r="F31" s="26" t="s">
        <v>256</v>
      </c>
      <c r="G31" s="119">
        <v>553140</v>
      </c>
      <c r="H31" s="114">
        <f t="shared" si="1"/>
        <v>8.3830327925498702E-2</v>
      </c>
    </row>
    <row r="32" spans="1:8" ht="15.75" x14ac:dyDescent="0.25">
      <c r="A32" s="9" t="s">
        <v>11</v>
      </c>
      <c r="B32" s="16"/>
      <c r="C32" s="127">
        <v>2504.75</v>
      </c>
      <c r="F32" s="26" t="s">
        <v>257</v>
      </c>
      <c r="G32" s="119">
        <v>94949</v>
      </c>
      <c r="H32" s="114">
        <f t="shared" si="1"/>
        <v>1.4389857551791908E-2</v>
      </c>
    </row>
    <row r="33" spans="1:8" ht="15.75" x14ac:dyDescent="0.25">
      <c r="A33" s="9" t="s">
        <v>72</v>
      </c>
      <c r="B33" s="16"/>
      <c r="C33" s="127">
        <v>5062.3599999999997</v>
      </c>
      <c r="F33" s="26" t="s">
        <v>258</v>
      </c>
      <c r="G33" s="119">
        <v>230752</v>
      </c>
      <c r="H33" s="114">
        <f t="shared" si="1"/>
        <v>3.4971283634278261E-2</v>
      </c>
    </row>
    <row r="34" spans="1:8" ht="15.75" x14ac:dyDescent="0.25">
      <c r="A34" s="9" t="s">
        <v>239</v>
      </c>
      <c r="B34" s="16"/>
      <c r="C34" s="127">
        <v>3739</v>
      </c>
      <c r="F34" s="26" t="s">
        <v>259</v>
      </c>
      <c r="G34" s="119">
        <v>271590</v>
      </c>
      <c r="H34" s="114">
        <f t="shared" si="1"/>
        <v>4.1160427308251424E-2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503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2.6165000000000001E-2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2.3592999999999999E-2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6.4334000000000002E-2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7.6924999999999993E-2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0.222271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0.41469899999999998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0.17201299999999997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17.763521764678899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4126106</v>
      </c>
      <c r="C54" s="22">
        <f>+B54-D54</f>
        <v>1988227</v>
      </c>
      <c r="D54" s="22">
        <f>ROUND(B54/(E54+1),0)</f>
        <v>2137879</v>
      </c>
      <c r="E54" s="122">
        <v>0.93</v>
      </c>
      <c r="F54" s="20"/>
      <c r="I54" s="1"/>
    </row>
    <row r="55" spans="1:9" x14ac:dyDescent="0.2">
      <c r="A55" s="18">
        <v>2000</v>
      </c>
      <c r="B55" s="19">
        <v>5076686</v>
      </c>
      <c r="C55" s="19">
        <f>+B55-D55</f>
        <v>2446279</v>
      </c>
      <c r="D55" s="19">
        <f>ROUND(B55/(E55+1),0)</f>
        <v>2630407</v>
      </c>
      <c r="E55" s="123">
        <v>0.93</v>
      </c>
      <c r="F55" s="24">
        <v>2.0948999999999999E-2</v>
      </c>
      <c r="I55" s="1"/>
    </row>
    <row r="56" spans="1:9" x14ac:dyDescent="0.2">
      <c r="A56" s="21">
        <v>2010</v>
      </c>
      <c r="B56" s="22">
        <v>5779829</v>
      </c>
      <c r="C56" s="22">
        <f>+B56-D56</f>
        <v>2769501</v>
      </c>
      <c r="D56" s="22">
        <f>ROUND(B56/(E56+1),0)</f>
        <v>3010328</v>
      </c>
      <c r="E56" s="122">
        <v>0.92</v>
      </c>
      <c r="F56" s="23">
        <v>1.3056E-2</v>
      </c>
      <c r="I56" s="1"/>
    </row>
    <row r="57" spans="1:9" x14ac:dyDescent="0.2">
      <c r="A57" s="18">
        <v>2020</v>
      </c>
      <c r="B57" s="19">
        <v>6583278</v>
      </c>
      <c r="C57" s="19">
        <f>+B57-D57</f>
        <v>3154487</v>
      </c>
      <c r="D57" s="19">
        <f>ROUND(B57/(E57+1),0)</f>
        <v>3428791</v>
      </c>
      <c r="E57" s="123">
        <v>0.92</v>
      </c>
      <c r="F57" s="24">
        <v>1.3101E-2</v>
      </c>
      <c r="I57" s="1"/>
    </row>
    <row r="58" spans="1:9" ht="15.75" x14ac:dyDescent="0.25">
      <c r="A58" s="90">
        <v>2022</v>
      </c>
      <c r="B58" s="91">
        <f>C58+D58</f>
        <v>6598328</v>
      </c>
      <c r="C58" s="91">
        <v>3172541</v>
      </c>
      <c r="D58" s="91">
        <v>3425787</v>
      </c>
      <c r="E58" s="124">
        <v>0.9260765482500809</v>
      </c>
      <c r="F58" s="92">
        <v>1.142E-3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7.95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52.97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17.07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67.709999999999994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688906</v>
      </c>
      <c r="C68" s="34">
        <v>342607</v>
      </c>
      <c r="D68" s="35">
        <v>346299</v>
      </c>
      <c r="I68" s="1"/>
    </row>
    <row r="69" spans="1:9" ht="15.75" x14ac:dyDescent="0.25">
      <c r="A69" s="18" t="s">
        <v>23</v>
      </c>
      <c r="B69" s="11">
        <f t="shared" si="2"/>
        <v>1071186</v>
      </c>
      <c r="C69" s="34">
        <v>566584</v>
      </c>
      <c r="D69" s="35">
        <v>504602</v>
      </c>
      <c r="I69" s="1"/>
    </row>
    <row r="70" spans="1:9" ht="15.75" x14ac:dyDescent="0.25">
      <c r="A70" s="18" t="s">
        <v>24</v>
      </c>
      <c r="B70" s="11">
        <f t="shared" si="2"/>
        <v>361642</v>
      </c>
      <c r="C70" s="34">
        <v>186028</v>
      </c>
      <c r="D70" s="35">
        <v>175614</v>
      </c>
      <c r="I70" s="1"/>
    </row>
    <row r="71" spans="1:9" ht="15.75" x14ac:dyDescent="0.25">
      <c r="A71" s="18" t="s">
        <v>25</v>
      </c>
      <c r="B71" s="11">
        <f t="shared" si="2"/>
        <v>817186</v>
      </c>
      <c r="C71" s="34">
        <v>404359</v>
      </c>
      <c r="D71" s="35">
        <v>412827</v>
      </c>
      <c r="I71" s="1"/>
    </row>
    <row r="72" spans="1:9" ht="15.75" x14ac:dyDescent="0.25">
      <c r="A72" s="36" t="s">
        <v>81</v>
      </c>
      <c r="B72" s="11">
        <f t="shared" si="2"/>
        <v>1150723</v>
      </c>
      <c r="C72" s="34">
        <v>547201</v>
      </c>
      <c r="D72" s="35">
        <v>603522</v>
      </c>
      <c r="I72" s="1"/>
    </row>
    <row r="73" spans="1:9" ht="15.75" x14ac:dyDescent="0.25">
      <c r="A73" s="36" t="s">
        <v>82</v>
      </c>
      <c r="B73" s="11">
        <f>C73+D73</f>
        <v>906097</v>
      </c>
      <c r="C73" s="34">
        <v>434830</v>
      </c>
      <c r="D73" s="35">
        <v>471267</v>
      </c>
      <c r="I73" s="1"/>
    </row>
    <row r="74" spans="1:9" ht="15.75" x14ac:dyDescent="0.25">
      <c r="A74" s="36" t="s">
        <v>83</v>
      </c>
      <c r="B74" s="11">
        <f>C74+D74</f>
        <v>839257</v>
      </c>
      <c r="C74" s="34">
        <v>365815</v>
      </c>
      <c r="D74" s="35">
        <v>473442</v>
      </c>
      <c r="I74" s="1"/>
    </row>
    <row r="75" spans="1:9" ht="15.75" x14ac:dyDescent="0.25">
      <c r="A75" s="18" t="s">
        <v>26</v>
      </c>
      <c r="B75" s="11">
        <f t="shared" si="2"/>
        <v>763331</v>
      </c>
      <c r="C75" s="34">
        <v>325117</v>
      </c>
      <c r="D75" s="35">
        <v>438214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1714897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3.85</v>
      </c>
      <c r="F95" s="130" t="s">
        <v>261</v>
      </c>
      <c r="G95" s="129"/>
      <c r="H95" s="11">
        <v>1272953</v>
      </c>
      <c r="I95" s="12">
        <f>IF(AND($C$94&gt;0,$C$94&lt;&gt;"N/D")=TRUE,H95/$C$94,0)</f>
        <v>0.74229122798628722</v>
      </c>
    </row>
    <row r="96" spans="1:9" ht="15.75" x14ac:dyDescent="0.25">
      <c r="F96" s="130" t="s">
        <v>262</v>
      </c>
      <c r="G96" s="129"/>
      <c r="H96" s="11">
        <v>1000255</v>
      </c>
      <c r="I96" s="12">
        <f t="shared" ref="I96:I109" si="3">IF(AND($C$94&gt;0,$C$94&lt;&gt;"N/D")=TRUE,H96/$C$94,0)</f>
        <v>0.58327409751139569</v>
      </c>
    </row>
    <row r="97" spans="1:9" ht="15.75" x14ac:dyDescent="0.25">
      <c r="F97" s="128" t="s">
        <v>265</v>
      </c>
      <c r="G97" s="129"/>
      <c r="H97" s="11">
        <v>552571</v>
      </c>
      <c r="I97" s="12">
        <f t="shared" si="3"/>
        <v>0.32221818569861632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604263</v>
      </c>
      <c r="I98" s="12">
        <f t="shared" si="3"/>
        <v>0.35236110390303327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146105</v>
      </c>
      <c r="I99" s="12">
        <f t="shared" si="3"/>
        <v>8.5197536645057984E-2</v>
      </c>
    </row>
    <row r="100" spans="1:9" ht="15.75" x14ac:dyDescent="0.25">
      <c r="A100" s="43" t="s">
        <v>31</v>
      </c>
      <c r="B100" s="11">
        <v>1147152</v>
      </c>
      <c r="C100" s="12">
        <f>IF(AND($C$94&gt;0,$C$94&lt;&gt;"N/D")=TRUE,B100/$C$94,0)</f>
        <v>0.66893346947367682</v>
      </c>
      <c r="F100" s="128" t="s">
        <v>268</v>
      </c>
      <c r="G100" s="129"/>
      <c r="H100" s="11">
        <v>451254</v>
      </c>
      <c r="I100" s="12">
        <f t="shared" si="3"/>
        <v>0.26313766949268674</v>
      </c>
    </row>
    <row r="101" spans="1:9" ht="15.75" x14ac:dyDescent="0.25">
      <c r="A101" s="43" t="s">
        <v>32</v>
      </c>
      <c r="B101" s="11">
        <v>166917</v>
      </c>
      <c r="C101" s="12">
        <f>IF(AND($C$94&gt;0,$C$94&lt;&gt;"N/D")=TRUE,B101/$C$94,0)</f>
        <v>9.7333542480976989E-2</v>
      </c>
      <c r="F101" s="128" t="s">
        <v>269</v>
      </c>
      <c r="G101" s="129"/>
      <c r="H101" s="11">
        <v>1206478</v>
      </c>
      <c r="I101" s="12">
        <f t="shared" si="3"/>
        <v>0.70352796698577236</v>
      </c>
    </row>
    <row r="102" spans="1:9" ht="15.75" x14ac:dyDescent="0.25">
      <c r="A102" s="43" t="s">
        <v>33</v>
      </c>
      <c r="B102" s="11">
        <v>223031</v>
      </c>
      <c r="C102" s="12">
        <f>IF(AND($C$94&gt;0,$C$94&lt;&gt;"N/D")=TRUE,B102/$C$94,0)</f>
        <v>0.13005504120655642</v>
      </c>
      <c r="F102" s="128" t="s">
        <v>270</v>
      </c>
      <c r="G102" s="129"/>
      <c r="H102" s="11">
        <v>1515838</v>
      </c>
      <c r="I102" s="12">
        <f t="shared" si="3"/>
        <v>0.88392364089505082</v>
      </c>
    </row>
    <row r="103" spans="1:9" ht="15.75" x14ac:dyDescent="0.25">
      <c r="A103" s="43" t="s">
        <v>34</v>
      </c>
      <c r="B103" s="11">
        <v>177797</v>
      </c>
      <c r="C103" s="12">
        <f>IF(AND($C$94&gt;0,$C$94&lt;&gt;"N/D")=TRUE,B103/$C$94,0)</f>
        <v>0.10367794683878974</v>
      </c>
      <c r="F103" s="128" t="s">
        <v>271</v>
      </c>
      <c r="G103" s="129"/>
      <c r="H103" s="11">
        <v>502610</v>
      </c>
      <c r="I103" s="12">
        <f t="shared" si="3"/>
        <v>0.29308465756252416</v>
      </c>
    </row>
    <row r="104" spans="1:9" ht="15.75" x14ac:dyDescent="0.25">
      <c r="F104" s="128" t="s">
        <v>272</v>
      </c>
      <c r="G104" s="129"/>
      <c r="H104" s="11">
        <v>487605</v>
      </c>
      <c r="I104" s="12">
        <f t="shared" si="3"/>
        <v>0.28433486092750759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1442955</v>
      </c>
      <c r="I105" s="12">
        <f t="shared" si="3"/>
        <v>0.84142371232791235</v>
      </c>
    </row>
    <row r="106" spans="1:9" ht="15.75" x14ac:dyDescent="0.25">
      <c r="A106" s="40" t="s">
        <v>37</v>
      </c>
      <c r="B106" s="10"/>
      <c r="C106" s="16"/>
      <c r="D106" s="11">
        <v>1714340</v>
      </c>
      <c r="F106" s="128" t="s">
        <v>264</v>
      </c>
      <c r="G106" s="129"/>
      <c r="H106" s="11">
        <v>687884</v>
      </c>
      <c r="I106" s="12">
        <f t="shared" si="3"/>
        <v>0.40112263302110857</v>
      </c>
    </row>
    <row r="107" spans="1:9" ht="15.75" x14ac:dyDescent="0.25">
      <c r="A107" s="44" t="s">
        <v>38</v>
      </c>
      <c r="B107" s="28"/>
      <c r="C107" s="45"/>
      <c r="D107" s="126">
        <v>37547.360000000001</v>
      </c>
      <c r="F107" s="128" t="s">
        <v>274</v>
      </c>
      <c r="G107" s="129"/>
      <c r="H107" s="11">
        <v>537893</v>
      </c>
      <c r="I107" s="12">
        <f t="shared" si="3"/>
        <v>0.31365907106957441</v>
      </c>
    </row>
    <row r="108" spans="1:9" ht="15.75" x14ac:dyDescent="0.25">
      <c r="A108" s="26" t="s">
        <v>218</v>
      </c>
      <c r="B108" s="10"/>
      <c r="C108" s="16"/>
      <c r="D108" s="127">
        <v>9752.56</v>
      </c>
      <c r="F108" s="128" t="s">
        <v>275</v>
      </c>
      <c r="G108" s="129"/>
      <c r="H108" s="11">
        <v>212247</v>
      </c>
      <c r="I108" s="12">
        <f t="shared" si="3"/>
        <v>0.12376661688719498</v>
      </c>
    </row>
    <row r="109" spans="1:9" ht="15.75" x14ac:dyDescent="0.25">
      <c r="F109" s="128" t="s">
        <v>276</v>
      </c>
      <c r="G109" s="129"/>
      <c r="H109" s="11">
        <v>129006</v>
      </c>
      <c r="I109" s="12">
        <f t="shared" si="3"/>
        <v>7.5226675421322678E-2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315676</v>
      </c>
      <c r="C112" s="12">
        <f>IF(AND($D$106&gt;0,$D$106&lt;&gt;"N/D")=TRUE,B112/$D$106,0)</f>
        <v>0.18413850228076112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769054</v>
      </c>
      <c r="C113" s="12">
        <f t="shared" ref="C113:C118" si="4">IF(AND($D$106&gt;0,$D$106&lt;&gt;"N/D")=TRUE,B113/$D$106,0)</f>
        <v>0.44860062764679121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382712</v>
      </c>
      <c r="C114" s="12">
        <f t="shared" si="4"/>
        <v>0.22324159734941726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128568</v>
      </c>
      <c r="C115" s="12">
        <f t="shared" si="4"/>
        <v>7.4995625138537275E-2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83107</v>
      </c>
      <c r="C116" s="12">
        <f t="shared" si="4"/>
        <v>4.8477548210973317E-2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9714</v>
      </c>
      <c r="C117" s="12">
        <f t="shared" si="4"/>
        <v>5.6663205665153935E-3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25509</v>
      </c>
      <c r="C118" s="12">
        <f t="shared" si="4"/>
        <v>1.4879778807004446E-2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3221425</v>
      </c>
      <c r="C135" s="133">
        <f>C136+C137</f>
        <v>1</v>
      </c>
      <c r="G135" s="49" t="s">
        <v>277</v>
      </c>
      <c r="H135" s="131">
        <f>SUM(H136:H138)</f>
        <v>1973841</v>
      </c>
      <c r="I135" s="132">
        <f>SUM(I136:I138)</f>
        <v>1</v>
      </c>
    </row>
    <row r="136" spans="1:9" ht="15.75" x14ac:dyDescent="0.25">
      <c r="A136" s="50" t="s">
        <v>75</v>
      </c>
      <c r="B136" s="11">
        <v>3168346</v>
      </c>
      <c r="C136" s="24">
        <f>IF(AND($B$135&gt;0,$B$135&lt;&gt;"N/D")=TRUE,B136/$B$135,0)</f>
        <v>0.98352313029171867</v>
      </c>
      <c r="G136" s="50" t="s">
        <v>101</v>
      </c>
      <c r="H136" s="11">
        <v>922474</v>
      </c>
      <c r="I136" s="24">
        <f>IF(H135&gt;0,H136/$H$135,0)</f>
        <v>0.4673497004064664</v>
      </c>
    </row>
    <row r="137" spans="1:9" ht="15.75" x14ac:dyDescent="0.25">
      <c r="A137" s="50" t="s">
        <v>76</v>
      </c>
      <c r="B137" s="11">
        <v>53079</v>
      </c>
      <c r="C137" s="24">
        <f>IF(AND($B$135&gt;0,$B$135&lt;&gt;"N/D")=TRUE,B137/$B$135,0)</f>
        <v>1.6476869708281272E-2</v>
      </c>
      <c r="G137" s="50" t="s">
        <v>278</v>
      </c>
      <c r="H137" s="11">
        <v>631289</v>
      </c>
      <c r="I137" s="24">
        <f>IF(H136&gt;0,H137/$H$135,0)</f>
        <v>0.31982768622193986</v>
      </c>
    </row>
    <row r="138" spans="1:9" ht="15.75" x14ac:dyDescent="0.25">
      <c r="G138" s="50" t="s">
        <v>279</v>
      </c>
      <c r="H138" s="11">
        <v>420078</v>
      </c>
      <c r="I138" s="24">
        <f>IF(H137&gt;0,H138/$H$135,0)</f>
        <v>0.21282261337159375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420010</v>
      </c>
      <c r="C141" s="24">
        <f t="shared" ref="C141:C146" si="6">IF(AND($B$136&gt;0,$B$136&lt;&gt;"N/D")=TRUE,B141/$B$136,0)</f>
        <v>0.13256443582866265</v>
      </c>
      <c r="G141" s="26" t="s">
        <v>281</v>
      </c>
      <c r="H141" s="119">
        <v>1895337</v>
      </c>
      <c r="I141" s="114">
        <f t="shared" ref="I141:I148" si="7">IF($B$58&gt;0,H141/$B$58,0)</f>
        <v>0.28724504147111207</v>
      </c>
    </row>
    <row r="142" spans="1:9" ht="15.75" x14ac:dyDescent="0.25">
      <c r="A142" s="43" t="s">
        <v>51</v>
      </c>
      <c r="B142" s="11">
        <v>1718179</v>
      </c>
      <c r="C142" s="24">
        <f t="shared" si="6"/>
        <v>0.54229525436931447</v>
      </c>
      <c r="G142" s="116" t="s">
        <v>282</v>
      </c>
      <c r="H142" s="118">
        <f>SUM(H143:H148)</f>
        <v>4702991</v>
      </c>
      <c r="I142" s="121">
        <f t="shared" si="7"/>
        <v>0.71275495852888793</v>
      </c>
    </row>
    <row r="143" spans="1:9" ht="15.75" x14ac:dyDescent="0.25">
      <c r="A143" s="43" t="s">
        <v>52</v>
      </c>
      <c r="B143" s="11">
        <v>330868</v>
      </c>
      <c r="C143" s="24">
        <f t="shared" si="6"/>
        <v>0.10442925109820708</v>
      </c>
      <c r="G143" s="26" t="s">
        <v>288</v>
      </c>
      <c r="H143" s="119">
        <v>130598</v>
      </c>
      <c r="I143" s="114">
        <f t="shared" si="7"/>
        <v>1.9792589880345445E-2</v>
      </c>
    </row>
    <row r="144" spans="1:9" ht="15.75" x14ac:dyDescent="0.25">
      <c r="A144" s="43" t="s">
        <v>53</v>
      </c>
      <c r="B144" s="11">
        <v>699289</v>
      </c>
      <c r="C144" s="24">
        <f t="shared" si="6"/>
        <v>0.2207110587038158</v>
      </c>
      <c r="G144" s="26" t="s">
        <v>283</v>
      </c>
      <c r="H144" s="119">
        <v>1437814</v>
      </c>
      <c r="I144" s="114">
        <f t="shared" si="7"/>
        <v>0.21790580886551866</v>
      </c>
    </row>
    <row r="145" spans="1:9" ht="15.75" x14ac:dyDescent="0.25">
      <c r="A145" s="25" t="s">
        <v>14</v>
      </c>
      <c r="B145" s="31">
        <v>1864443</v>
      </c>
      <c r="C145" s="32">
        <f t="shared" si="6"/>
        <v>0.58845940437060851</v>
      </c>
      <c r="D145" s="52"/>
      <c r="G145" s="26" t="s">
        <v>284</v>
      </c>
      <c r="H145" s="119">
        <v>314693</v>
      </c>
      <c r="I145" s="114">
        <f t="shared" si="7"/>
        <v>4.7692839761830572E-2</v>
      </c>
    </row>
    <row r="146" spans="1:9" ht="15.75" x14ac:dyDescent="0.25">
      <c r="A146" s="25" t="s">
        <v>15</v>
      </c>
      <c r="B146" s="31">
        <v>1303903</v>
      </c>
      <c r="C146" s="32">
        <f t="shared" si="6"/>
        <v>0.41154059562939149</v>
      </c>
      <c r="G146" s="26" t="s">
        <v>285</v>
      </c>
      <c r="H146" s="119">
        <v>34689</v>
      </c>
      <c r="I146" s="114">
        <f t="shared" si="7"/>
        <v>5.2572409252768281E-3</v>
      </c>
    </row>
    <row r="147" spans="1:9" x14ac:dyDescent="0.2">
      <c r="G147" s="26" t="s">
        <v>286</v>
      </c>
      <c r="H147" s="119">
        <v>2730130</v>
      </c>
      <c r="I147" s="114">
        <f t="shared" si="7"/>
        <v>0.4137608800290013</v>
      </c>
    </row>
    <row r="148" spans="1:9" x14ac:dyDescent="0.2">
      <c r="G148" s="26" t="s">
        <v>287</v>
      </c>
      <c r="H148" s="119">
        <v>55067</v>
      </c>
      <c r="I148" s="114">
        <f t="shared" si="7"/>
        <v>8.3455990669151336E-3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9033.89</v>
      </c>
      <c r="E162" s="24">
        <f>IF(AND($D$107&gt;0,$D$107&lt;&gt;"N/D")=TRUE,D162/$D$107,0)</f>
        <v>0.24059987173532305</v>
      </c>
    </row>
    <row r="163" spans="1:9" ht="15.75" x14ac:dyDescent="0.2">
      <c r="A163" s="56" t="s">
        <v>55</v>
      </c>
      <c r="B163" s="28"/>
      <c r="C163" s="45"/>
      <c r="D163" s="57">
        <v>1869.86</v>
      </c>
      <c r="E163" s="23">
        <f t="shared" ref="E163:E173" si="8">IF(AND($D$107&gt;0,$D$107&lt;&gt;"N/D")=TRUE,D163/$D$107,0)</f>
        <v>4.9800039203821519E-2</v>
      </c>
    </row>
    <row r="164" spans="1:9" ht="15.75" x14ac:dyDescent="0.2">
      <c r="A164" s="51" t="s">
        <v>56</v>
      </c>
      <c r="B164" s="10"/>
      <c r="C164" s="16"/>
      <c r="D164" s="55">
        <v>3214.05</v>
      </c>
      <c r="E164" s="24">
        <f t="shared" si="8"/>
        <v>8.559989304174781E-2</v>
      </c>
    </row>
    <row r="165" spans="1:9" ht="15.75" x14ac:dyDescent="0.2">
      <c r="A165" s="56" t="s">
        <v>57</v>
      </c>
      <c r="B165" s="28"/>
      <c r="C165" s="45"/>
      <c r="D165" s="57">
        <v>1794.76</v>
      </c>
      <c r="E165" s="23">
        <f t="shared" si="8"/>
        <v>4.779989858141824E-2</v>
      </c>
    </row>
    <row r="166" spans="1:9" ht="15.75" x14ac:dyDescent="0.2">
      <c r="A166" s="51" t="s">
        <v>58</v>
      </c>
      <c r="B166" s="10"/>
      <c r="C166" s="16"/>
      <c r="D166" s="55">
        <v>844.82</v>
      </c>
      <c r="E166" s="24">
        <f t="shared" si="8"/>
        <v>2.2500117185336066E-2</v>
      </c>
    </row>
    <row r="167" spans="1:9" ht="15.75" x14ac:dyDescent="0.2">
      <c r="A167" s="56" t="s">
        <v>59</v>
      </c>
      <c r="B167" s="28"/>
      <c r="C167" s="45"/>
      <c r="D167" s="57">
        <v>3796.04</v>
      </c>
      <c r="E167" s="23">
        <f t="shared" si="8"/>
        <v>0.10110005070929087</v>
      </c>
    </row>
    <row r="168" spans="1:9" ht="15.75" x14ac:dyDescent="0.2">
      <c r="A168" s="51" t="s">
        <v>63</v>
      </c>
      <c r="B168" s="10"/>
      <c r="C168" s="16"/>
      <c r="D168" s="55">
        <v>3011.3</v>
      </c>
      <c r="E168" s="24">
        <f t="shared" si="8"/>
        <v>8.0200046021877441E-2</v>
      </c>
    </row>
    <row r="169" spans="1:9" ht="15.75" x14ac:dyDescent="0.2">
      <c r="A169" s="56" t="s">
        <v>64</v>
      </c>
      <c r="B169" s="28"/>
      <c r="C169" s="45"/>
      <c r="D169" s="57">
        <v>1806.03</v>
      </c>
      <c r="E169" s="23">
        <f t="shared" si="8"/>
        <v>4.8100052839933349E-2</v>
      </c>
    </row>
    <row r="170" spans="1:9" ht="15.75" x14ac:dyDescent="0.2">
      <c r="A170" s="51" t="s">
        <v>65</v>
      </c>
      <c r="B170" s="10"/>
      <c r="C170" s="16"/>
      <c r="D170" s="55">
        <v>2042.58</v>
      </c>
      <c r="E170" s="24">
        <f t="shared" si="8"/>
        <v>5.4400096305039822E-2</v>
      </c>
    </row>
    <row r="171" spans="1:9" ht="15.75" x14ac:dyDescent="0.2">
      <c r="A171" s="56" t="s">
        <v>66</v>
      </c>
      <c r="B171" s="28"/>
      <c r="C171" s="45"/>
      <c r="D171" s="57">
        <v>946.19</v>
      </c>
      <c r="E171" s="23">
        <f t="shared" si="8"/>
        <v>2.5199907530116632E-2</v>
      </c>
    </row>
    <row r="172" spans="1:9" ht="15.75" x14ac:dyDescent="0.2">
      <c r="A172" s="51" t="s">
        <v>67</v>
      </c>
      <c r="B172" s="10"/>
      <c r="C172" s="16"/>
      <c r="D172" s="55">
        <v>334.17</v>
      </c>
      <c r="E172" s="24">
        <f t="shared" si="8"/>
        <v>8.8999599439214903E-3</v>
      </c>
    </row>
    <row r="173" spans="1:9" ht="15.75" x14ac:dyDescent="0.2">
      <c r="A173" s="56" t="s">
        <v>68</v>
      </c>
      <c r="B173" s="28"/>
      <c r="C173" s="45"/>
      <c r="D173" s="57">
        <v>8853.67</v>
      </c>
      <c r="E173" s="23">
        <f t="shared" si="8"/>
        <v>0.23580006690217367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289508</v>
      </c>
      <c r="E177" s="78">
        <v>328818</v>
      </c>
      <c r="F177" s="79">
        <v>6293</v>
      </c>
      <c r="G177" s="79">
        <v>2216561.41</v>
      </c>
      <c r="H177" s="80">
        <v>1.0810999999999999</v>
      </c>
    </row>
    <row r="178" spans="1:8" x14ac:dyDescent="0.2">
      <c r="A178" s="214" t="s">
        <v>195</v>
      </c>
      <c r="B178" s="215"/>
      <c r="C178" s="216"/>
      <c r="D178" s="58">
        <v>369</v>
      </c>
      <c r="E178" s="58">
        <v>167</v>
      </c>
      <c r="F178" s="59">
        <v>2673</v>
      </c>
      <c r="G178" s="59">
        <v>941247.22</v>
      </c>
      <c r="H178" s="76">
        <v>0.47789999999999999</v>
      </c>
    </row>
    <row r="179" spans="1:8" ht="15" customHeight="1" x14ac:dyDescent="0.2">
      <c r="A179" s="225" t="s">
        <v>196</v>
      </c>
      <c r="B179" s="226"/>
      <c r="C179" s="227"/>
      <c r="D179" s="60">
        <v>592</v>
      </c>
      <c r="E179" s="60">
        <v>597</v>
      </c>
      <c r="F179" s="61">
        <v>3459</v>
      </c>
      <c r="G179" s="61">
        <v>3042798.08</v>
      </c>
      <c r="H179" s="77">
        <v>8.9399999999999993E-2</v>
      </c>
    </row>
    <row r="180" spans="1:8" ht="15" customHeight="1" x14ac:dyDescent="0.2">
      <c r="A180" s="214" t="s">
        <v>197</v>
      </c>
      <c r="B180" s="215"/>
      <c r="C180" s="216"/>
      <c r="D180" s="58">
        <v>42</v>
      </c>
      <c r="E180" s="58">
        <v>3264</v>
      </c>
      <c r="F180" s="59">
        <v>21471</v>
      </c>
      <c r="G180" s="59">
        <v>640824241.88999999</v>
      </c>
      <c r="H180" s="76">
        <v>0.39429999999999998</v>
      </c>
    </row>
    <row r="181" spans="1:8" ht="15" customHeight="1" x14ac:dyDescent="0.2">
      <c r="A181" s="225" t="s">
        <v>93</v>
      </c>
      <c r="B181" s="226"/>
      <c r="C181" s="227"/>
      <c r="D181" s="60">
        <v>46584</v>
      </c>
      <c r="E181" s="60">
        <v>96712</v>
      </c>
      <c r="F181" s="61">
        <v>9238</v>
      </c>
      <c r="G181" s="61">
        <v>8966008.5199999996</v>
      </c>
      <c r="H181" s="77">
        <v>0.93799999999999994</v>
      </c>
    </row>
    <row r="182" spans="1:8" ht="15" customHeight="1" x14ac:dyDescent="0.2">
      <c r="A182" s="214" t="s">
        <v>92</v>
      </c>
      <c r="B182" s="215"/>
      <c r="C182" s="216"/>
      <c r="D182" s="58">
        <v>675</v>
      </c>
      <c r="E182" s="58">
        <v>8920</v>
      </c>
      <c r="F182" s="59">
        <v>4993</v>
      </c>
      <c r="G182" s="59">
        <v>9083211</v>
      </c>
      <c r="H182" s="76">
        <v>0.17349999999999999</v>
      </c>
    </row>
    <row r="183" spans="1:8" ht="15" customHeight="1" x14ac:dyDescent="0.2">
      <c r="A183" s="225" t="s">
        <v>94</v>
      </c>
      <c r="B183" s="226"/>
      <c r="C183" s="227"/>
      <c r="D183" s="60">
        <v>8967</v>
      </c>
      <c r="E183" s="60">
        <v>25550</v>
      </c>
      <c r="F183" s="61">
        <v>7385</v>
      </c>
      <c r="G183" s="61">
        <v>2688796.37</v>
      </c>
      <c r="H183" s="77">
        <v>0.66600000000000004</v>
      </c>
    </row>
    <row r="184" spans="1:8" ht="15" customHeight="1" x14ac:dyDescent="0.2">
      <c r="A184" s="214" t="s">
        <v>95</v>
      </c>
      <c r="B184" s="215"/>
      <c r="C184" s="216"/>
      <c r="D184" s="58">
        <v>131163</v>
      </c>
      <c r="E184" s="58">
        <v>52063</v>
      </c>
      <c r="F184" s="59">
        <v>3208</v>
      </c>
      <c r="G184" s="59">
        <v>331933.32</v>
      </c>
      <c r="H184" s="76">
        <v>1.5461</v>
      </c>
    </row>
    <row r="185" spans="1:8" ht="15" customHeight="1" x14ac:dyDescent="0.2">
      <c r="A185" s="225" t="s">
        <v>199</v>
      </c>
      <c r="B185" s="226"/>
      <c r="C185" s="227"/>
      <c r="D185" s="60">
        <v>32404</v>
      </c>
      <c r="E185" s="60">
        <v>27236</v>
      </c>
      <c r="F185" s="61">
        <v>2251</v>
      </c>
      <c r="G185" s="61">
        <v>383570.87</v>
      </c>
      <c r="H185" s="77">
        <v>1.9711000000000001</v>
      </c>
    </row>
    <row r="186" spans="1:8" ht="15" customHeight="1" x14ac:dyDescent="0.2">
      <c r="A186" s="214" t="s">
        <v>200</v>
      </c>
      <c r="B186" s="215"/>
      <c r="C186" s="216"/>
      <c r="D186" s="58">
        <v>6370</v>
      </c>
      <c r="E186" s="58">
        <v>33135</v>
      </c>
      <c r="F186" s="59">
        <v>8711</v>
      </c>
      <c r="G186" s="59">
        <v>1845182.11</v>
      </c>
      <c r="H186" s="76">
        <v>0.90049999999999997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3077</v>
      </c>
      <c r="E188" s="58">
        <v>24475</v>
      </c>
      <c r="F188" s="59">
        <v>3860</v>
      </c>
      <c r="G188" s="59">
        <v>2753566.11</v>
      </c>
      <c r="H188" s="76">
        <v>3.1086</v>
      </c>
    </row>
    <row r="189" spans="1:8" ht="15" customHeight="1" x14ac:dyDescent="0.2">
      <c r="A189" s="225" t="s">
        <v>202</v>
      </c>
      <c r="B189" s="226"/>
      <c r="C189" s="227"/>
      <c r="D189" s="60">
        <v>3413</v>
      </c>
      <c r="E189" s="60">
        <v>4562</v>
      </c>
      <c r="F189" s="61">
        <v>7917</v>
      </c>
      <c r="G189" s="61">
        <v>1004137.06</v>
      </c>
      <c r="H189" s="77">
        <v>0.74260000000000004</v>
      </c>
    </row>
    <row r="190" spans="1:8" ht="15" customHeight="1" x14ac:dyDescent="0.2">
      <c r="A190" s="214" t="s">
        <v>203</v>
      </c>
      <c r="B190" s="215"/>
      <c r="C190" s="216"/>
      <c r="D190" s="58">
        <v>1134</v>
      </c>
      <c r="E190" s="58">
        <v>3622</v>
      </c>
      <c r="F190" s="59">
        <v>4484</v>
      </c>
      <c r="G190" s="59">
        <v>4617491.3899999997</v>
      </c>
      <c r="H190" s="76">
        <v>1.5615000000000001</v>
      </c>
    </row>
    <row r="191" spans="1:8" ht="15" customHeight="1" x14ac:dyDescent="0.2">
      <c r="A191" s="225" t="s">
        <v>204</v>
      </c>
      <c r="B191" s="226"/>
      <c r="C191" s="227"/>
      <c r="D191" s="60">
        <v>350</v>
      </c>
      <c r="E191" s="60">
        <v>4234</v>
      </c>
      <c r="F191" s="61">
        <v>6222</v>
      </c>
      <c r="G191" s="61">
        <v>61467282.659999996</v>
      </c>
      <c r="H191" s="77">
        <v>1.8169999999999999</v>
      </c>
    </row>
    <row r="192" spans="1:8" ht="15" customHeight="1" x14ac:dyDescent="0.2">
      <c r="A192" s="214" t="s">
        <v>205</v>
      </c>
      <c r="B192" s="215"/>
      <c r="C192" s="216"/>
      <c r="D192" s="58">
        <v>3680</v>
      </c>
      <c r="E192" s="58">
        <v>5333</v>
      </c>
      <c r="F192" s="59">
        <v>2993</v>
      </c>
      <c r="G192" s="59">
        <v>7005011.9699999997</v>
      </c>
      <c r="H192" s="76">
        <v>0.73540000000000005</v>
      </c>
    </row>
    <row r="193" spans="1:9" ht="15" customHeight="1" x14ac:dyDescent="0.2">
      <c r="A193" s="225" t="s">
        <v>206</v>
      </c>
      <c r="B193" s="226"/>
      <c r="C193" s="227"/>
      <c r="D193" s="60">
        <v>4271</v>
      </c>
      <c r="E193" s="60">
        <v>9269</v>
      </c>
      <c r="F193" s="61">
        <v>4215</v>
      </c>
      <c r="G193" s="61">
        <v>1207944.67</v>
      </c>
      <c r="H193" s="77">
        <v>1.3120000000000001</v>
      </c>
    </row>
    <row r="194" spans="1:9" ht="15" customHeight="1" x14ac:dyDescent="0.2">
      <c r="A194" s="214" t="s">
        <v>207</v>
      </c>
      <c r="B194" s="215"/>
      <c r="C194" s="216"/>
      <c r="D194" s="58">
        <v>9532</v>
      </c>
      <c r="E194" s="58">
        <v>8025</v>
      </c>
      <c r="F194" s="59">
        <v>3141</v>
      </c>
      <c r="G194" s="59">
        <v>401667.06</v>
      </c>
      <c r="H194" s="76">
        <v>6.5708000000000002</v>
      </c>
    </row>
    <row r="195" spans="1:9" ht="15" customHeight="1" x14ac:dyDescent="0.2">
      <c r="A195" s="225" t="s">
        <v>208</v>
      </c>
      <c r="B195" s="226"/>
      <c r="C195" s="227"/>
      <c r="D195" s="60">
        <v>776</v>
      </c>
      <c r="E195" s="60">
        <v>11395</v>
      </c>
      <c r="F195" s="61">
        <v>5994</v>
      </c>
      <c r="G195" s="61">
        <v>23755314.620000001</v>
      </c>
      <c r="H195" s="77">
        <v>0.2099</v>
      </c>
    </row>
    <row r="196" spans="1:9" ht="15" customHeight="1" x14ac:dyDescent="0.2">
      <c r="A196" s="214" t="s">
        <v>97</v>
      </c>
      <c r="B196" s="215"/>
      <c r="C196" s="216"/>
      <c r="D196" s="58">
        <v>36109</v>
      </c>
      <c r="E196" s="58">
        <v>10259</v>
      </c>
      <c r="F196" s="59">
        <v>3045</v>
      </c>
      <c r="G196" s="59">
        <v>143022.88</v>
      </c>
      <c r="H196" s="76">
        <v>0.69369999999999998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12356.54</v>
      </c>
      <c r="E205" s="182">
        <v>12492.79</v>
      </c>
      <c r="F205" s="182">
        <v>13185.89</v>
      </c>
      <c r="G205" s="182">
        <v>13364.16</v>
      </c>
      <c r="H205" s="182">
        <v>11010.46</v>
      </c>
      <c r="I205" s="182">
        <v>11096.55</v>
      </c>
    </row>
    <row r="206" spans="1:9" ht="15" customHeight="1" x14ac:dyDescent="0.2">
      <c r="A206" s="214" t="s">
        <v>383</v>
      </c>
      <c r="B206" s="215"/>
      <c r="C206" s="216"/>
      <c r="D206" s="183">
        <v>7813.04</v>
      </c>
      <c r="E206" s="183">
        <v>8855.3700000000008</v>
      </c>
      <c r="F206" s="183">
        <v>8060.05</v>
      </c>
      <c r="G206" s="183">
        <v>8827.17</v>
      </c>
      <c r="H206" s="183">
        <v>7111.43</v>
      </c>
      <c r="I206" s="183">
        <v>8962.3799999999992</v>
      </c>
    </row>
    <row r="207" spans="1:9" ht="15" customHeight="1" x14ac:dyDescent="0.2">
      <c r="A207" s="225" t="s">
        <v>384</v>
      </c>
      <c r="B207" s="226"/>
      <c r="C207" s="227"/>
      <c r="D207" s="184">
        <v>16623.25</v>
      </c>
      <c r="E207" s="184">
        <v>16623.25</v>
      </c>
      <c r="F207" s="184">
        <v>16797.650000000001</v>
      </c>
      <c r="G207" s="184">
        <v>16797.650000000001</v>
      </c>
      <c r="H207" s="184">
        <v>15386.28</v>
      </c>
      <c r="I207" s="184">
        <v>15386.28</v>
      </c>
    </row>
    <row r="208" spans="1:9" ht="15" customHeight="1" x14ac:dyDescent="0.2">
      <c r="A208" s="214" t="s">
        <v>385</v>
      </c>
      <c r="B208" s="215"/>
      <c r="C208" s="216"/>
      <c r="D208" s="183">
        <v>14485.05</v>
      </c>
      <c r="E208" s="183">
        <v>14488.73</v>
      </c>
      <c r="F208" s="183">
        <v>16166.93</v>
      </c>
      <c r="G208" s="183">
        <v>16172.52</v>
      </c>
      <c r="H208" s="183">
        <v>11075.02</v>
      </c>
      <c r="I208" s="183">
        <v>11076.25</v>
      </c>
    </row>
    <row r="209" spans="1:9" ht="15" customHeight="1" x14ac:dyDescent="0.2">
      <c r="A209" s="225" t="s">
        <v>386</v>
      </c>
      <c r="B209" s="226"/>
      <c r="C209" s="227"/>
      <c r="D209" s="184">
        <v>8706.81</v>
      </c>
      <c r="E209" s="184">
        <v>8707.27</v>
      </c>
      <c r="F209" s="184">
        <v>8754.2199999999993</v>
      </c>
      <c r="G209" s="184">
        <v>8754.5400000000009</v>
      </c>
      <c r="H209" s="184">
        <v>8516.06</v>
      </c>
      <c r="I209" s="184">
        <v>8517</v>
      </c>
    </row>
    <row r="210" spans="1:9" ht="15" customHeight="1" x14ac:dyDescent="0.2">
      <c r="A210" s="214" t="s">
        <v>387</v>
      </c>
      <c r="B210" s="215"/>
      <c r="C210" s="216"/>
      <c r="D210" s="183">
        <v>25253.9</v>
      </c>
      <c r="E210" s="183">
        <v>25253.9</v>
      </c>
      <c r="F210" s="183">
        <v>24905.68</v>
      </c>
      <c r="G210" s="183">
        <v>24905.68</v>
      </c>
      <c r="H210" s="183">
        <v>26227.47</v>
      </c>
      <c r="I210" s="183">
        <v>26227.47</v>
      </c>
    </row>
    <row r="211" spans="1:9" ht="15" customHeight="1" x14ac:dyDescent="0.2">
      <c r="A211" s="225" t="s">
        <v>388</v>
      </c>
      <c r="B211" s="226"/>
      <c r="C211" s="227"/>
      <c r="D211" s="184">
        <v>10431.02</v>
      </c>
      <c r="E211" s="184">
        <v>10431.02</v>
      </c>
      <c r="F211" s="184">
        <v>11156.39</v>
      </c>
      <c r="G211" s="184">
        <v>11156.39</v>
      </c>
      <c r="H211" s="184">
        <v>9414.09</v>
      </c>
      <c r="I211" s="184">
        <v>9414.09</v>
      </c>
    </row>
    <row r="212" spans="1:9" ht="15" customHeight="1" x14ac:dyDescent="0.2">
      <c r="A212" s="214" t="s">
        <v>389</v>
      </c>
      <c r="B212" s="215"/>
      <c r="C212" s="216"/>
      <c r="D212" s="183">
        <v>12342.4</v>
      </c>
      <c r="E212" s="183">
        <v>12342.4</v>
      </c>
      <c r="F212" s="183">
        <v>12734.27</v>
      </c>
      <c r="G212" s="183">
        <v>12734.27</v>
      </c>
      <c r="H212" s="183">
        <v>11138.4</v>
      </c>
      <c r="I212" s="183">
        <v>11138.4</v>
      </c>
    </row>
    <row r="213" spans="1:9" ht="15" customHeight="1" x14ac:dyDescent="0.2">
      <c r="A213" s="225" t="s">
        <v>390</v>
      </c>
      <c r="B213" s="226"/>
      <c r="C213" s="227"/>
      <c r="D213" s="184">
        <v>10789.04</v>
      </c>
      <c r="E213" s="184">
        <v>10789.52</v>
      </c>
      <c r="F213" s="184">
        <v>11334.41</v>
      </c>
      <c r="G213" s="184">
        <v>11334.41</v>
      </c>
      <c r="H213" s="184">
        <v>10142.450000000001</v>
      </c>
      <c r="I213" s="184">
        <v>10143.36</v>
      </c>
    </row>
    <row r="214" spans="1:9" ht="15" customHeight="1" x14ac:dyDescent="0.2">
      <c r="A214" s="214" t="s">
        <v>391</v>
      </c>
      <c r="B214" s="215"/>
      <c r="C214" s="216"/>
      <c r="D214" s="183">
        <v>16271.51</v>
      </c>
      <c r="E214" s="183">
        <v>16271.67</v>
      </c>
      <c r="F214" s="183">
        <v>17610.89</v>
      </c>
      <c r="G214" s="183">
        <v>17610.89</v>
      </c>
      <c r="H214" s="183">
        <v>15408</v>
      </c>
      <c r="I214" s="183">
        <v>15408.25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631257</v>
      </c>
      <c r="E220" s="58">
        <v>548494</v>
      </c>
      <c r="F220" s="58">
        <v>390600</v>
      </c>
      <c r="G220" s="58">
        <v>335047</v>
      </c>
      <c r="H220" s="58">
        <v>240657</v>
      </c>
      <c r="I220" s="58">
        <v>213447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1</v>
      </c>
      <c r="E222" s="58">
        <v>1</v>
      </c>
      <c r="F222" s="58">
        <v>1</v>
      </c>
      <c r="G222" s="58">
        <v>1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10167</v>
      </c>
      <c r="E223" s="58">
        <v>8038</v>
      </c>
      <c r="F223" s="58">
        <v>6964</v>
      </c>
      <c r="G223" s="58">
        <v>5366</v>
      </c>
      <c r="H223" s="58">
        <v>3203</v>
      </c>
      <c r="I223" s="58">
        <v>2672</v>
      </c>
    </row>
    <row r="224" spans="1:9" ht="15" customHeight="1" x14ac:dyDescent="0.2">
      <c r="A224" s="208" t="s">
        <v>404</v>
      </c>
      <c r="B224" s="209"/>
      <c r="C224" s="209"/>
      <c r="D224" s="181">
        <v>175950</v>
      </c>
      <c r="E224" s="58">
        <v>148304</v>
      </c>
      <c r="F224" s="58">
        <v>110088</v>
      </c>
      <c r="G224" s="58">
        <v>91316</v>
      </c>
      <c r="H224" s="58">
        <v>65862</v>
      </c>
      <c r="I224" s="58">
        <v>56988</v>
      </c>
    </row>
    <row r="225" spans="1:9" ht="15" customHeight="1" x14ac:dyDescent="0.2">
      <c r="A225" s="208" t="s">
        <v>405</v>
      </c>
      <c r="B225" s="209"/>
      <c r="C225" s="209"/>
      <c r="D225" s="181">
        <v>190572</v>
      </c>
      <c r="E225" s="58">
        <v>164286</v>
      </c>
      <c r="F225" s="58">
        <v>115352</v>
      </c>
      <c r="G225" s="58">
        <v>98118</v>
      </c>
      <c r="H225" s="58">
        <v>75220</v>
      </c>
      <c r="I225" s="58">
        <v>66168</v>
      </c>
    </row>
    <row r="226" spans="1:9" ht="15" customHeight="1" x14ac:dyDescent="0.2">
      <c r="A226" s="208" t="s">
        <v>406</v>
      </c>
      <c r="B226" s="209"/>
      <c r="C226" s="209"/>
      <c r="D226" s="181">
        <v>147580</v>
      </c>
      <c r="E226" s="58">
        <v>130822</v>
      </c>
      <c r="F226" s="58">
        <v>89315</v>
      </c>
      <c r="G226" s="58">
        <v>78466</v>
      </c>
      <c r="H226" s="58">
        <v>58265</v>
      </c>
      <c r="I226" s="58">
        <v>52356</v>
      </c>
    </row>
    <row r="227" spans="1:9" ht="15" customHeight="1" x14ac:dyDescent="0.2">
      <c r="A227" s="208" t="s">
        <v>407</v>
      </c>
      <c r="B227" s="209"/>
      <c r="C227" s="209"/>
      <c r="D227" s="181">
        <v>88684</v>
      </c>
      <c r="E227" s="58">
        <v>80358</v>
      </c>
      <c r="F227" s="58">
        <v>56702</v>
      </c>
      <c r="G227" s="58">
        <v>50840</v>
      </c>
      <c r="H227" s="58">
        <v>31982</v>
      </c>
      <c r="I227" s="58">
        <v>29518</v>
      </c>
    </row>
    <row r="228" spans="1:9" ht="15" customHeight="1" x14ac:dyDescent="0.2">
      <c r="A228" s="208" t="s">
        <v>408</v>
      </c>
      <c r="B228" s="209"/>
      <c r="C228" s="209"/>
      <c r="D228" s="181">
        <v>16577</v>
      </c>
      <c r="E228" s="58">
        <v>15091</v>
      </c>
      <c r="F228" s="58">
        <v>10973</v>
      </c>
      <c r="G228" s="58">
        <v>9842</v>
      </c>
      <c r="H228" s="58">
        <v>5604</v>
      </c>
      <c r="I228" s="58">
        <v>5249</v>
      </c>
    </row>
    <row r="229" spans="1:9" ht="15" customHeight="1" x14ac:dyDescent="0.2">
      <c r="A229" s="208" t="s">
        <v>409</v>
      </c>
      <c r="B229" s="209"/>
      <c r="C229" s="209"/>
      <c r="D229" s="181">
        <v>1726</v>
      </c>
      <c r="E229" s="58">
        <v>1594</v>
      </c>
      <c r="F229" s="58">
        <v>1205</v>
      </c>
      <c r="G229" s="58">
        <v>1098</v>
      </c>
      <c r="H229" s="58">
        <v>521</v>
      </c>
      <c r="I229" s="58">
        <v>496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525</v>
      </c>
      <c r="E231" s="58">
        <v>453</v>
      </c>
      <c r="F231" s="58">
        <v>277</v>
      </c>
      <c r="G231" s="58">
        <v>243</v>
      </c>
      <c r="H231" s="58">
        <v>248</v>
      </c>
      <c r="I231" s="58">
        <v>210</v>
      </c>
    </row>
    <row r="232" spans="1:9" ht="15" customHeight="1" x14ac:dyDescent="0.2">
      <c r="A232" s="208" t="s">
        <v>412</v>
      </c>
      <c r="B232" s="209"/>
      <c r="C232" s="209"/>
      <c r="D232" s="181">
        <v>409724</v>
      </c>
      <c r="E232" s="58">
        <v>355515</v>
      </c>
      <c r="F232" s="58">
        <v>238557</v>
      </c>
      <c r="G232" s="58">
        <v>203519</v>
      </c>
      <c r="H232" s="58">
        <v>171167</v>
      </c>
      <c r="I232" s="58">
        <v>151996</v>
      </c>
    </row>
    <row r="233" spans="1:9" ht="15" customHeight="1" x14ac:dyDescent="0.2">
      <c r="A233" s="208" t="s">
        <v>413</v>
      </c>
      <c r="B233" s="209"/>
      <c r="C233" s="209"/>
      <c r="D233" s="181">
        <v>153699</v>
      </c>
      <c r="E233" s="58">
        <v>132802</v>
      </c>
      <c r="F233" s="58">
        <v>103677</v>
      </c>
      <c r="G233" s="58">
        <v>88806</v>
      </c>
      <c r="H233" s="58">
        <v>50022</v>
      </c>
      <c r="I233" s="58">
        <v>43996</v>
      </c>
    </row>
    <row r="234" spans="1:9" ht="15" customHeight="1" x14ac:dyDescent="0.2">
      <c r="A234" s="208" t="s">
        <v>414</v>
      </c>
      <c r="B234" s="209"/>
      <c r="C234" s="209"/>
      <c r="D234" s="181">
        <v>45309</v>
      </c>
      <c r="E234" s="58">
        <v>39314</v>
      </c>
      <c r="F234" s="58">
        <v>31313</v>
      </c>
      <c r="G234" s="58">
        <v>26981</v>
      </c>
      <c r="H234" s="58">
        <v>13996</v>
      </c>
      <c r="I234" s="58">
        <v>12333</v>
      </c>
    </row>
    <row r="235" spans="1:9" ht="15" customHeight="1" x14ac:dyDescent="0.2">
      <c r="A235" s="208" t="s">
        <v>415</v>
      </c>
      <c r="B235" s="209"/>
      <c r="C235" s="209"/>
      <c r="D235" s="181">
        <v>18659</v>
      </c>
      <c r="E235" s="58">
        <v>17069</v>
      </c>
      <c r="F235" s="58">
        <v>14483</v>
      </c>
      <c r="G235" s="58">
        <v>13205</v>
      </c>
      <c r="H235" s="58">
        <v>4176</v>
      </c>
      <c r="I235" s="58">
        <v>3864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3341</v>
      </c>
      <c r="E238" s="58">
        <v>3341</v>
      </c>
      <c r="F238" s="58">
        <v>2293</v>
      </c>
      <c r="G238" s="58">
        <v>2293</v>
      </c>
      <c r="H238" s="58">
        <v>1048</v>
      </c>
      <c r="I238" s="58">
        <v>1048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10342</v>
      </c>
      <c r="E240" s="58">
        <v>9705</v>
      </c>
      <c r="F240" s="58">
        <v>5802</v>
      </c>
      <c r="G240" s="58">
        <v>5368</v>
      </c>
      <c r="H240" s="58">
        <v>4540</v>
      </c>
      <c r="I240" s="58">
        <v>4337</v>
      </c>
    </row>
    <row r="241" spans="1:9" ht="15" customHeight="1" x14ac:dyDescent="0.2">
      <c r="A241" s="208" t="s">
        <v>421</v>
      </c>
      <c r="B241" s="209"/>
      <c r="C241" s="209"/>
      <c r="D241" s="181">
        <v>40282</v>
      </c>
      <c r="E241" s="58">
        <v>37249</v>
      </c>
      <c r="F241" s="58">
        <v>23852</v>
      </c>
      <c r="G241" s="58">
        <v>21572</v>
      </c>
      <c r="H241" s="58">
        <v>16430</v>
      </c>
      <c r="I241" s="58">
        <v>15677</v>
      </c>
    </row>
    <row r="242" spans="1:9" ht="15" customHeight="1" x14ac:dyDescent="0.2">
      <c r="A242" s="208" t="s">
        <v>422</v>
      </c>
      <c r="B242" s="209"/>
      <c r="C242" s="209"/>
      <c r="D242" s="181">
        <v>147703</v>
      </c>
      <c r="E242" s="58">
        <v>130751</v>
      </c>
      <c r="F242" s="58">
        <v>91380</v>
      </c>
      <c r="G242" s="58">
        <v>78504</v>
      </c>
      <c r="H242" s="58">
        <v>56323</v>
      </c>
      <c r="I242" s="58">
        <v>52247</v>
      </c>
    </row>
    <row r="243" spans="1:9" ht="15" customHeight="1" x14ac:dyDescent="0.2">
      <c r="A243" s="208" t="s">
        <v>423</v>
      </c>
      <c r="B243" s="209"/>
      <c r="C243" s="209"/>
      <c r="D243" s="181">
        <v>154135</v>
      </c>
      <c r="E243" s="58">
        <v>133795</v>
      </c>
      <c r="F243" s="58">
        <v>98783</v>
      </c>
      <c r="G243" s="58">
        <v>85028</v>
      </c>
      <c r="H243" s="58">
        <v>55352</v>
      </c>
      <c r="I243" s="58">
        <v>48767</v>
      </c>
    </row>
    <row r="244" spans="1:9" ht="15" customHeight="1" x14ac:dyDescent="0.2">
      <c r="A244" s="208" t="s">
        <v>424</v>
      </c>
      <c r="B244" s="209"/>
      <c r="C244" s="209"/>
      <c r="D244" s="181">
        <v>74647</v>
      </c>
      <c r="E244" s="58">
        <v>64474</v>
      </c>
      <c r="F244" s="58">
        <v>47534</v>
      </c>
      <c r="G244" s="58">
        <v>40468</v>
      </c>
      <c r="H244" s="58">
        <v>27113</v>
      </c>
      <c r="I244" s="58">
        <v>24006</v>
      </c>
    </row>
    <row r="245" spans="1:9" ht="15" customHeight="1" x14ac:dyDescent="0.2">
      <c r="A245" s="208" t="s">
        <v>425</v>
      </c>
      <c r="B245" s="209"/>
      <c r="C245" s="209"/>
      <c r="D245" s="181">
        <v>66646</v>
      </c>
      <c r="E245" s="58">
        <v>54923</v>
      </c>
      <c r="F245" s="58">
        <v>39638</v>
      </c>
      <c r="G245" s="58">
        <v>32486</v>
      </c>
      <c r="H245" s="58">
        <v>27008</v>
      </c>
      <c r="I245" s="58">
        <v>22437</v>
      </c>
    </row>
    <row r="246" spans="1:9" ht="15" customHeight="1" x14ac:dyDescent="0.2">
      <c r="A246" s="208" t="s">
        <v>426</v>
      </c>
      <c r="B246" s="209"/>
      <c r="C246" s="209"/>
      <c r="D246" s="181">
        <v>137502</v>
      </c>
      <c r="E246" s="58">
        <v>117597</v>
      </c>
      <c r="F246" s="58">
        <v>83611</v>
      </c>
      <c r="G246" s="58">
        <v>71621</v>
      </c>
      <c r="H246" s="58">
        <v>53891</v>
      </c>
      <c r="I246" s="58">
        <v>45976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21748</v>
      </c>
      <c r="E248" s="58">
        <v>16409</v>
      </c>
      <c r="F248" s="58">
        <v>5802</v>
      </c>
      <c r="G248" s="58">
        <v>5368</v>
      </c>
      <c r="H248" s="58">
        <v>5663</v>
      </c>
      <c r="I248" s="58">
        <v>4444</v>
      </c>
    </row>
    <row r="249" spans="1:9" ht="15" customHeight="1" x14ac:dyDescent="0.2">
      <c r="A249" s="208" t="s">
        <v>429</v>
      </c>
      <c r="B249" s="209"/>
      <c r="C249" s="209"/>
      <c r="D249" s="181">
        <v>1659</v>
      </c>
      <c r="E249" s="58">
        <v>1533</v>
      </c>
      <c r="F249" s="58">
        <v>23852</v>
      </c>
      <c r="G249" s="58">
        <v>21572</v>
      </c>
      <c r="H249" s="58">
        <v>205</v>
      </c>
      <c r="I249" s="58">
        <v>191</v>
      </c>
    </row>
    <row r="250" spans="1:9" ht="15" customHeight="1" x14ac:dyDescent="0.2">
      <c r="A250" s="208" t="s">
        <v>430</v>
      </c>
      <c r="B250" s="209"/>
      <c r="C250" s="209"/>
      <c r="D250" s="181">
        <v>196116</v>
      </c>
      <c r="E250" s="58">
        <v>161311</v>
      </c>
      <c r="F250" s="58">
        <v>91380</v>
      </c>
      <c r="G250" s="58">
        <v>78504</v>
      </c>
      <c r="H250" s="58">
        <v>64778</v>
      </c>
      <c r="I250" s="58">
        <v>52684</v>
      </c>
    </row>
    <row r="251" spans="1:9" ht="15" customHeight="1" x14ac:dyDescent="0.2">
      <c r="A251" s="208" t="s">
        <v>431</v>
      </c>
      <c r="B251" s="209"/>
      <c r="C251" s="209"/>
      <c r="D251" s="181">
        <v>45715</v>
      </c>
      <c r="E251" s="58">
        <v>30979</v>
      </c>
      <c r="F251" s="58">
        <v>98783</v>
      </c>
      <c r="G251" s="58">
        <v>85028</v>
      </c>
      <c r="H251" s="58">
        <v>9099</v>
      </c>
      <c r="I251" s="58">
        <v>7202</v>
      </c>
    </row>
    <row r="252" spans="1:9" ht="15" customHeight="1" x14ac:dyDescent="0.2">
      <c r="A252" s="208" t="s">
        <v>432</v>
      </c>
      <c r="B252" s="209"/>
      <c r="C252" s="209"/>
      <c r="D252" s="181">
        <v>5356</v>
      </c>
      <c r="E252" s="58">
        <v>4445</v>
      </c>
      <c r="F252" s="58">
        <v>47534</v>
      </c>
      <c r="G252" s="58">
        <v>40468</v>
      </c>
      <c r="H252" s="58">
        <v>1411</v>
      </c>
      <c r="I252" s="58">
        <v>1164</v>
      </c>
    </row>
    <row r="253" spans="1:9" ht="15" customHeight="1" x14ac:dyDescent="0.2">
      <c r="A253" s="208" t="s">
        <v>433</v>
      </c>
      <c r="B253" s="209"/>
      <c r="C253" s="209"/>
      <c r="D253" s="181">
        <v>152304</v>
      </c>
      <c r="E253" s="58">
        <v>139894</v>
      </c>
      <c r="F253" s="58">
        <v>39638</v>
      </c>
      <c r="G253" s="58">
        <v>32486</v>
      </c>
      <c r="H253" s="58">
        <v>63408</v>
      </c>
      <c r="I253" s="58">
        <v>58056</v>
      </c>
    </row>
    <row r="254" spans="1:9" ht="15" customHeight="1" x14ac:dyDescent="0.2">
      <c r="A254" s="208" t="s">
        <v>434</v>
      </c>
      <c r="B254" s="209"/>
      <c r="C254" s="209"/>
      <c r="D254" s="181">
        <v>39263</v>
      </c>
      <c r="E254" s="58">
        <v>36305</v>
      </c>
      <c r="F254" s="58">
        <v>83611</v>
      </c>
      <c r="G254" s="58">
        <v>71621</v>
      </c>
      <c r="H254" s="58">
        <v>9641</v>
      </c>
      <c r="I254" s="58">
        <v>9029</v>
      </c>
    </row>
    <row r="255" spans="1:9" ht="15" customHeight="1" x14ac:dyDescent="0.2">
      <c r="A255" s="208" t="s">
        <v>435</v>
      </c>
      <c r="B255" s="209"/>
      <c r="C255" s="209"/>
      <c r="D255" s="181">
        <v>108732</v>
      </c>
      <c r="E255" s="58">
        <v>102749</v>
      </c>
      <c r="F255" s="58">
        <v>0</v>
      </c>
      <c r="G255" s="58">
        <v>0</v>
      </c>
      <c r="H255" s="58">
        <v>49750</v>
      </c>
      <c r="I255" s="58">
        <v>47160</v>
      </c>
    </row>
    <row r="256" spans="1:9" x14ac:dyDescent="0.2">
      <c r="A256" s="208" t="s">
        <v>436</v>
      </c>
      <c r="B256" s="209"/>
      <c r="C256" s="209"/>
      <c r="D256" s="181">
        <v>60364</v>
      </c>
      <c r="E256" s="58">
        <v>54869</v>
      </c>
      <c r="F256" s="58">
        <v>0</v>
      </c>
      <c r="G256" s="58">
        <v>0</v>
      </c>
      <c r="H256" s="58">
        <v>36702</v>
      </c>
      <c r="I256" s="58">
        <v>33517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75141</v>
      </c>
      <c r="E259" s="78">
        <f>SUM(E260:E299)</f>
        <v>77579</v>
      </c>
      <c r="F259" s="83">
        <v>1141.3900000000001</v>
      </c>
      <c r="G259" s="83">
        <v>1178.43</v>
      </c>
      <c r="H259" s="84">
        <f>IF(D259&gt;0,E259/D259-1,"N/A")</f>
        <v>3.2445668809305106E-2</v>
      </c>
      <c r="I259" s="84">
        <f>IF(F259&gt;0,G259/F259-1,"N/A")</f>
        <v>3.2451659818291789E-2</v>
      </c>
    </row>
    <row r="260" spans="1:9" ht="15.75" customHeight="1" x14ac:dyDescent="0.2">
      <c r="A260" s="138" t="s">
        <v>212</v>
      </c>
      <c r="B260" s="106"/>
      <c r="C260" s="107"/>
      <c r="D260" s="58">
        <v>1546</v>
      </c>
      <c r="E260" s="58">
        <v>1492</v>
      </c>
      <c r="F260" s="81">
        <v>23.48</v>
      </c>
      <c r="G260" s="81">
        <v>22.66</v>
      </c>
      <c r="H260" s="62">
        <f>IF(D260&gt;0,E260/D260-1,"N/A")</f>
        <v>-3.4928848641655907E-2</v>
      </c>
      <c r="I260" s="62">
        <f>IF(F260&gt;0,G260/F260-1,"N/A")</f>
        <v>-3.4923339011925014E-2</v>
      </c>
    </row>
    <row r="261" spans="1:9" ht="15.75" customHeight="1" x14ac:dyDescent="0.2">
      <c r="A261" s="139" t="s">
        <v>290</v>
      </c>
      <c r="B261" s="108"/>
      <c r="C261" s="109"/>
      <c r="D261" s="60">
        <v>4325</v>
      </c>
      <c r="E261" s="60">
        <v>4325</v>
      </c>
      <c r="F261" s="82">
        <v>65.7</v>
      </c>
      <c r="G261" s="82">
        <v>65.7</v>
      </c>
      <c r="H261" s="63">
        <f>IF(D261&gt;0,E261/D261-1,"N/A")</f>
        <v>0</v>
      </c>
      <c r="I261" s="63">
        <f>IF(F261&gt;0,G261/F261-1,"N/A")</f>
        <v>0</v>
      </c>
    </row>
    <row r="262" spans="1:9" ht="15.75" customHeight="1" x14ac:dyDescent="0.2">
      <c r="A262" s="138" t="s">
        <v>213</v>
      </c>
      <c r="B262" s="106"/>
      <c r="C262" s="107"/>
      <c r="D262" s="58">
        <v>1822</v>
      </c>
      <c r="E262" s="58">
        <v>1697</v>
      </c>
      <c r="F262" s="81">
        <v>27.68</v>
      </c>
      <c r="G262" s="81">
        <v>25.78</v>
      </c>
      <c r="H262" s="62">
        <f t="shared" ref="H262:H299" si="9">IF(D262&gt;0,E262/D262-1,"N/A")</f>
        <v>-6.8605927552140455E-2</v>
      </c>
      <c r="I262" s="62">
        <f t="shared" ref="I262:I299" si="10">IF(F262&gt;0,G262/F262-1,"N/A")</f>
        <v>-6.8641618497109813E-2</v>
      </c>
    </row>
    <row r="263" spans="1:9" ht="15.75" customHeight="1" x14ac:dyDescent="0.2">
      <c r="A263" s="139" t="s">
        <v>214</v>
      </c>
      <c r="B263" s="108"/>
      <c r="C263" s="109"/>
      <c r="D263" s="60">
        <v>117</v>
      </c>
      <c r="E263" s="60">
        <v>121</v>
      </c>
      <c r="F263" s="82">
        <v>1.78</v>
      </c>
      <c r="G263" s="82">
        <v>1.84</v>
      </c>
      <c r="H263" s="63">
        <f t="shared" si="9"/>
        <v>3.4188034188034289E-2</v>
      </c>
      <c r="I263" s="63">
        <f t="shared" si="10"/>
        <v>3.3707865168539408E-2</v>
      </c>
    </row>
    <row r="264" spans="1:9" ht="15.75" customHeight="1" x14ac:dyDescent="0.2">
      <c r="A264" s="138" t="s">
        <v>211</v>
      </c>
      <c r="B264" s="106"/>
      <c r="C264" s="107"/>
      <c r="D264" s="58">
        <v>4769</v>
      </c>
      <c r="E264" s="58">
        <v>4816</v>
      </c>
      <c r="F264" s="81">
        <v>72.44</v>
      </c>
      <c r="G264" s="81">
        <v>73.16</v>
      </c>
      <c r="H264" s="62">
        <f t="shared" si="9"/>
        <v>9.8553155797860281E-3</v>
      </c>
      <c r="I264" s="62">
        <f t="shared" si="10"/>
        <v>9.9392600773053896E-3</v>
      </c>
    </row>
    <row r="265" spans="1:9" ht="15.75" customHeight="1" x14ac:dyDescent="0.2">
      <c r="A265" s="139" t="s">
        <v>291</v>
      </c>
      <c r="B265" s="108"/>
      <c r="C265" s="109"/>
      <c r="D265" s="60">
        <v>288</v>
      </c>
      <c r="E265" s="60">
        <v>253</v>
      </c>
      <c r="F265" s="82">
        <v>4.37</v>
      </c>
      <c r="G265" s="82">
        <v>3.84</v>
      </c>
      <c r="H265" s="63">
        <f t="shared" si="9"/>
        <v>-0.12152777777777779</v>
      </c>
      <c r="I265" s="63">
        <f t="shared" si="10"/>
        <v>-0.1212814645308925</v>
      </c>
    </row>
    <row r="266" spans="1:9" ht="15.75" customHeight="1" x14ac:dyDescent="0.2">
      <c r="A266" s="138" t="s">
        <v>236</v>
      </c>
      <c r="B266" s="106"/>
      <c r="C266" s="107"/>
      <c r="D266" s="58">
        <v>28538</v>
      </c>
      <c r="E266" s="58">
        <v>30036</v>
      </c>
      <c r="F266" s="81">
        <v>433.49</v>
      </c>
      <c r="G266" s="81">
        <v>456.25</v>
      </c>
      <c r="H266" s="62">
        <f t="shared" si="9"/>
        <v>5.2491414955498028E-2</v>
      </c>
      <c r="I266" s="62">
        <f t="shared" si="10"/>
        <v>5.2504094673464285E-2</v>
      </c>
    </row>
    <row r="267" spans="1:9" ht="15.75" customHeight="1" x14ac:dyDescent="0.2">
      <c r="A267" s="139" t="s">
        <v>292</v>
      </c>
      <c r="B267" s="108"/>
      <c r="C267" s="109"/>
      <c r="D267" s="60">
        <v>291</v>
      </c>
      <c r="E267" s="60">
        <v>304</v>
      </c>
      <c r="F267" s="82">
        <v>4.42</v>
      </c>
      <c r="G267" s="82">
        <v>4.62</v>
      </c>
      <c r="H267" s="63">
        <f t="shared" si="9"/>
        <v>4.4673539518900407E-2</v>
      </c>
      <c r="I267" s="63">
        <f t="shared" si="10"/>
        <v>4.5248868778280604E-2</v>
      </c>
    </row>
    <row r="268" spans="1:9" ht="15.75" x14ac:dyDescent="0.2">
      <c r="A268" s="138" t="s">
        <v>293</v>
      </c>
      <c r="B268" s="106"/>
      <c r="C268" s="107"/>
      <c r="D268" s="58">
        <v>637</v>
      </c>
      <c r="E268" s="58">
        <v>641</v>
      </c>
      <c r="F268" s="81">
        <v>9.68</v>
      </c>
      <c r="G268" s="81">
        <v>9.74</v>
      </c>
      <c r="H268" s="62">
        <f t="shared" si="9"/>
        <v>6.2794348508634634E-3</v>
      </c>
      <c r="I268" s="62">
        <f t="shared" si="10"/>
        <v>6.1983471074380514E-3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8717</v>
      </c>
      <c r="E270" s="58">
        <v>8360</v>
      </c>
      <c r="F270" s="81">
        <v>132.41</v>
      </c>
      <c r="G270" s="81">
        <v>126.99</v>
      </c>
      <c r="H270" s="62">
        <f t="shared" si="9"/>
        <v>-4.0954456808535045E-2</v>
      </c>
      <c r="I270" s="62">
        <f t="shared" si="10"/>
        <v>-4.0933464239861106E-2</v>
      </c>
    </row>
    <row r="271" spans="1:9" ht="15.75" x14ac:dyDescent="0.2">
      <c r="A271" s="139" t="s">
        <v>295</v>
      </c>
      <c r="B271" s="108"/>
      <c r="C271" s="109"/>
      <c r="D271" s="60">
        <v>828</v>
      </c>
      <c r="E271" s="60">
        <v>959</v>
      </c>
      <c r="F271" s="82">
        <v>12.58</v>
      </c>
      <c r="G271" s="82">
        <v>14.57</v>
      </c>
      <c r="H271" s="63">
        <f t="shared" si="9"/>
        <v>0.15821256038647347</v>
      </c>
      <c r="I271" s="63">
        <f t="shared" si="10"/>
        <v>0.15818759936407001</v>
      </c>
    </row>
    <row r="272" spans="1:9" ht="15.75" customHeight="1" x14ac:dyDescent="0.2">
      <c r="A272" s="138" t="s">
        <v>296</v>
      </c>
      <c r="B272" s="106"/>
      <c r="C272" s="107"/>
      <c r="D272" s="58">
        <v>260</v>
      </c>
      <c r="E272" s="58">
        <v>260</v>
      </c>
      <c r="F272" s="81">
        <v>3.95</v>
      </c>
      <c r="G272" s="81">
        <v>3.95</v>
      </c>
      <c r="H272" s="62">
        <f t="shared" si="9"/>
        <v>0</v>
      </c>
      <c r="I272" s="62">
        <f t="shared" si="10"/>
        <v>0</v>
      </c>
    </row>
    <row r="273" spans="1:9" ht="15.75" customHeight="1" x14ac:dyDescent="0.2">
      <c r="A273" s="139" t="s">
        <v>297</v>
      </c>
      <c r="B273" s="108"/>
      <c r="C273" s="109"/>
      <c r="D273" s="60">
        <v>55</v>
      </c>
      <c r="E273" s="60">
        <v>72</v>
      </c>
      <c r="F273" s="82">
        <v>0.84</v>
      </c>
      <c r="G273" s="82">
        <v>1.0900000000000001</v>
      </c>
      <c r="H273" s="63">
        <f t="shared" si="9"/>
        <v>0.30909090909090908</v>
      </c>
      <c r="I273" s="63">
        <f t="shared" si="10"/>
        <v>0.29761904761904767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1133</v>
      </c>
      <c r="E275" s="60">
        <v>1096</v>
      </c>
      <c r="F275" s="82">
        <v>17.21</v>
      </c>
      <c r="G275" s="82">
        <v>16.649999999999999</v>
      </c>
      <c r="H275" s="63">
        <f t="shared" si="9"/>
        <v>-3.2656663724624835E-2</v>
      </c>
      <c r="I275" s="63">
        <f t="shared" si="10"/>
        <v>-3.2539221382917094E-2</v>
      </c>
    </row>
    <row r="276" spans="1:9" ht="15.75" x14ac:dyDescent="0.2">
      <c r="A276" s="138" t="s">
        <v>299</v>
      </c>
      <c r="B276" s="106"/>
      <c r="C276" s="107"/>
      <c r="D276" s="58">
        <v>429</v>
      </c>
      <c r="E276" s="58">
        <v>393</v>
      </c>
      <c r="F276" s="81">
        <v>6.52</v>
      </c>
      <c r="G276" s="81">
        <v>5.97</v>
      </c>
      <c r="H276" s="62">
        <f t="shared" si="9"/>
        <v>-8.3916083916083961E-2</v>
      </c>
      <c r="I276" s="62">
        <f t="shared" si="10"/>
        <v>-8.4355828220858853E-2</v>
      </c>
    </row>
    <row r="277" spans="1:9" ht="15.75" x14ac:dyDescent="0.2">
      <c r="A277" s="139" t="s">
        <v>300</v>
      </c>
      <c r="B277" s="108"/>
      <c r="C277" s="109"/>
      <c r="D277" s="60">
        <v>495</v>
      </c>
      <c r="E277" s="60">
        <v>448</v>
      </c>
      <c r="F277" s="82">
        <v>7.52</v>
      </c>
      <c r="G277" s="82">
        <v>6.81</v>
      </c>
      <c r="H277" s="63">
        <f t="shared" si="9"/>
        <v>-9.4949494949494895E-2</v>
      </c>
      <c r="I277" s="63">
        <f t="shared" si="10"/>
        <v>-9.4414893617021267E-2</v>
      </c>
    </row>
    <row r="278" spans="1:9" ht="15.75" x14ac:dyDescent="0.2">
      <c r="A278" s="138" t="s">
        <v>301</v>
      </c>
      <c r="B278" s="106"/>
      <c r="C278" s="107"/>
      <c r="D278" s="58">
        <v>30</v>
      </c>
      <c r="E278" s="58">
        <v>32</v>
      </c>
      <c r="F278" s="81">
        <v>0.46</v>
      </c>
      <c r="G278" s="81">
        <v>0.49</v>
      </c>
      <c r="H278" s="62">
        <f t="shared" si="9"/>
        <v>6.6666666666666652E-2</v>
      </c>
      <c r="I278" s="62">
        <f t="shared" si="10"/>
        <v>6.5217391304347672E-2</v>
      </c>
    </row>
    <row r="279" spans="1:9" ht="15.75" x14ac:dyDescent="0.2">
      <c r="A279" s="139" t="s">
        <v>302</v>
      </c>
      <c r="B279" s="108"/>
      <c r="C279" s="109"/>
      <c r="D279" s="60">
        <v>614</v>
      </c>
      <c r="E279" s="60">
        <v>468</v>
      </c>
      <c r="F279" s="82">
        <v>9.33</v>
      </c>
      <c r="G279" s="82">
        <v>7.11</v>
      </c>
      <c r="H279" s="63">
        <f t="shared" si="9"/>
        <v>-0.23778501628664495</v>
      </c>
      <c r="I279" s="63">
        <f t="shared" si="10"/>
        <v>-0.23794212218649513</v>
      </c>
    </row>
    <row r="280" spans="1:9" ht="15.75" x14ac:dyDescent="0.2">
      <c r="A280" s="138" t="s">
        <v>303</v>
      </c>
      <c r="B280" s="106"/>
      <c r="C280" s="107"/>
      <c r="D280" s="58">
        <v>49</v>
      </c>
      <c r="E280" s="58">
        <v>39</v>
      </c>
      <c r="F280" s="81">
        <v>0.74</v>
      </c>
      <c r="G280" s="81">
        <v>0.59</v>
      </c>
      <c r="H280" s="62">
        <f t="shared" si="9"/>
        <v>-0.20408163265306123</v>
      </c>
      <c r="I280" s="62">
        <f t="shared" si="10"/>
        <v>-0.20270270270270274</v>
      </c>
    </row>
    <row r="281" spans="1:9" ht="15.75" x14ac:dyDescent="0.2">
      <c r="A281" s="139" t="s">
        <v>304</v>
      </c>
      <c r="B281" s="108"/>
      <c r="C281" s="109"/>
      <c r="D281" s="60">
        <v>5</v>
      </c>
      <c r="E281" s="60">
        <v>1</v>
      </c>
      <c r="F281" s="82">
        <v>0.08</v>
      </c>
      <c r="G281" s="82">
        <v>0.02</v>
      </c>
      <c r="H281" s="63">
        <f t="shared" si="9"/>
        <v>-0.8</v>
      </c>
      <c r="I281" s="63">
        <f t="shared" si="10"/>
        <v>-0.75</v>
      </c>
    </row>
    <row r="282" spans="1:9" ht="15.75" x14ac:dyDescent="0.2">
      <c r="A282" s="138" t="s">
        <v>305</v>
      </c>
      <c r="B282" s="106"/>
      <c r="C282" s="107"/>
      <c r="D282" s="58">
        <v>37</v>
      </c>
      <c r="E282" s="58">
        <v>21</v>
      </c>
      <c r="F282" s="81">
        <v>0.56000000000000005</v>
      </c>
      <c r="G282" s="81">
        <v>0.32</v>
      </c>
      <c r="H282" s="62">
        <f t="shared" si="9"/>
        <v>-0.43243243243243246</v>
      </c>
      <c r="I282" s="62">
        <f t="shared" si="10"/>
        <v>-0.4285714285714286</v>
      </c>
    </row>
    <row r="283" spans="1:9" ht="15.75" x14ac:dyDescent="0.2">
      <c r="A283" s="139" t="s">
        <v>306</v>
      </c>
      <c r="B283" s="108"/>
      <c r="C283" s="109"/>
      <c r="D283" s="60">
        <v>1171</v>
      </c>
      <c r="E283" s="60">
        <v>1359</v>
      </c>
      <c r="F283" s="82">
        <v>17.79</v>
      </c>
      <c r="G283" s="82">
        <v>20.64</v>
      </c>
      <c r="H283" s="63">
        <f t="shared" si="9"/>
        <v>0.16054654141759173</v>
      </c>
      <c r="I283" s="63">
        <f t="shared" si="10"/>
        <v>0.16020236087689721</v>
      </c>
    </row>
    <row r="284" spans="1:9" ht="15.75" x14ac:dyDescent="0.2">
      <c r="A284" s="138" t="s">
        <v>237</v>
      </c>
      <c r="B284" s="106"/>
      <c r="C284" s="107"/>
      <c r="D284" s="58">
        <v>6709</v>
      </c>
      <c r="E284" s="58">
        <v>6937</v>
      </c>
      <c r="F284" s="81">
        <v>101.91</v>
      </c>
      <c r="G284" s="81">
        <v>105.37</v>
      </c>
      <c r="H284" s="62">
        <f t="shared" si="9"/>
        <v>3.3984200327917824E-2</v>
      </c>
      <c r="I284" s="62">
        <f t="shared" si="10"/>
        <v>3.395152585614758E-2</v>
      </c>
    </row>
    <row r="285" spans="1:9" ht="15.75" x14ac:dyDescent="0.2">
      <c r="A285" s="139" t="s">
        <v>321</v>
      </c>
      <c r="B285" s="108"/>
      <c r="C285" s="109"/>
      <c r="D285" s="60">
        <v>274</v>
      </c>
      <c r="E285" s="60">
        <v>297</v>
      </c>
      <c r="F285" s="82">
        <v>4.16</v>
      </c>
      <c r="G285" s="82">
        <v>4.51</v>
      </c>
      <c r="H285" s="63">
        <f t="shared" si="9"/>
        <v>8.3941605839416011E-2</v>
      </c>
      <c r="I285" s="63">
        <f t="shared" si="10"/>
        <v>8.4134615384615197E-2</v>
      </c>
    </row>
    <row r="286" spans="1:9" ht="15.75" x14ac:dyDescent="0.2">
      <c r="A286" s="138" t="s">
        <v>307</v>
      </c>
      <c r="B286" s="106"/>
      <c r="C286" s="107"/>
      <c r="D286" s="58">
        <v>253</v>
      </c>
      <c r="E286" s="58">
        <v>226</v>
      </c>
      <c r="F286" s="81">
        <v>3.84</v>
      </c>
      <c r="G286" s="81">
        <v>3.43</v>
      </c>
      <c r="H286" s="62">
        <f t="shared" si="9"/>
        <v>-0.10671936758893286</v>
      </c>
      <c r="I286" s="62">
        <f t="shared" si="10"/>
        <v>-0.10677083333333326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19</v>
      </c>
      <c r="E288" s="58">
        <v>19</v>
      </c>
      <c r="F288" s="81">
        <v>0.28999999999999998</v>
      </c>
      <c r="G288" s="81">
        <v>0.28999999999999998</v>
      </c>
      <c r="H288" s="62">
        <f t="shared" si="9"/>
        <v>0</v>
      </c>
      <c r="I288" s="62">
        <f t="shared" si="10"/>
        <v>0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405</v>
      </c>
      <c r="E290" s="58">
        <v>393</v>
      </c>
      <c r="F290" s="81">
        <v>6.15</v>
      </c>
      <c r="G290" s="81">
        <v>5.97</v>
      </c>
      <c r="H290" s="62">
        <f t="shared" si="9"/>
        <v>-2.9629629629629672E-2</v>
      </c>
      <c r="I290" s="62">
        <f t="shared" si="10"/>
        <v>-2.9268292682926966E-2</v>
      </c>
    </row>
    <row r="291" spans="1:9" ht="15.75" x14ac:dyDescent="0.2">
      <c r="A291" s="139" t="s">
        <v>216</v>
      </c>
      <c r="B291" s="108"/>
      <c r="C291" s="109"/>
      <c r="D291" s="60">
        <v>5784</v>
      </c>
      <c r="E291" s="60">
        <v>5731</v>
      </c>
      <c r="F291" s="82">
        <v>87.86</v>
      </c>
      <c r="G291" s="82">
        <v>87.05</v>
      </c>
      <c r="H291" s="63">
        <f t="shared" si="9"/>
        <v>-9.1632088520054999E-3</v>
      </c>
      <c r="I291" s="63">
        <f t="shared" si="10"/>
        <v>-9.2192123833371165E-3</v>
      </c>
    </row>
    <row r="292" spans="1:9" ht="15.75" x14ac:dyDescent="0.2">
      <c r="A292" s="138" t="s">
        <v>311</v>
      </c>
      <c r="B292" s="106"/>
      <c r="C292" s="107"/>
      <c r="D292" s="58">
        <v>27</v>
      </c>
      <c r="E292" s="58">
        <v>35</v>
      </c>
      <c r="F292" s="81">
        <v>0.41</v>
      </c>
      <c r="G292" s="81">
        <v>0.53</v>
      </c>
      <c r="H292" s="62">
        <f t="shared" si="9"/>
        <v>0.29629629629629628</v>
      </c>
      <c r="I292" s="62">
        <f t="shared" si="10"/>
        <v>0.29268292682926833</v>
      </c>
    </row>
    <row r="293" spans="1:9" ht="15.75" x14ac:dyDescent="0.2">
      <c r="A293" s="139" t="s">
        <v>312</v>
      </c>
      <c r="B293" s="108"/>
      <c r="C293" s="109"/>
      <c r="D293" s="60">
        <v>1202</v>
      </c>
      <c r="E293" s="60">
        <v>1418</v>
      </c>
      <c r="F293" s="82">
        <v>18.260000000000002</v>
      </c>
      <c r="G293" s="82">
        <v>21.54</v>
      </c>
      <c r="H293" s="63">
        <f t="shared" si="9"/>
        <v>0.17970049916805331</v>
      </c>
      <c r="I293" s="63">
        <f t="shared" si="10"/>
        <v>0.17962760131434807</v>
      </c>
    </row>
    <row r="294" spans="1:9" ht="15.75" x14ac:dyDescent="0.2">
      <c r="A294" s="138" t="s">
        <v>313</v>
      </c>
      <c r="B294" s="106"/>
      <c r="C294" s="107"/>
      <c r="D294" s="58">
        <v>150</v>
      </c>
      <c r="E294" s="58">
        <v>34</v>
      </c>
      <c r="F294" s="81">
        <v>2.2799999999999998</v>
      </c>
      <c r="G294" s="81">
        <v>0.52</v>
      </c>
      <c r="H294" s="62">
        <f t="shared" si="9"/>
        <v>-0.77333333333333332</v>
      </c>
      <c r="I294" s="62">
        <f t="shared" si="10"/>
        <v>-0.77192982456140347</v>
      </c>
    </row>
    <row r="295" spans="1:9" ht="15.75" x14ac:dyDescent="0.2">
      <c r="A295" s="139" t="s">
        <v>314</v>
      </c>
      <c r="B295" s="108"/>
      <c r="C295" s="109"/>
      <c r="D295" s="60">
        <v>4</v>
      </c>
      <c r="E295" s="60">
        <v>9</v>
      </c>
      <c r="F295" s="82">
        <v>0.06</v>
      </c>
      <c r="G295" s="82">
        <v>0.14000000000000001</v>
      </c>
      <c r="H295" s="63">
        <f t="shared" si="9"/>
        <v>1.25</v>
      </c>
      <c r="I295" s="63">
        <f t="shared" si="10"/>
        <v>1.3333333333333335</v>
      </c>
    </row>
    <row r="296" spans="1:9" ht="15.75" x14ac:dyDescent="0.2">
      <c r="A296" s="138" t="s">
        <v>315</v>
      </c>
      <c r="B296" s="106"/>
      <c r="C296" s="107"/>
      <c r="D296" s="58">
        <v>128</v>
      </c>
      <c r="E296" s="58">
        <v>145</v>
      </c>
      <c r="F296" s="81">
        <v>1.94</v>
      </c>
      <c r="G296" s="81">
        <v>2.2000000000000002</v>
      </c>
      <c r="H296" s="62">
        <f t="shared" si="9"/>
        <v>0.1328125</v>
      </c>
      <c r="I296" s="62">
        <f t="shared" si="10"/>
        <v>0.13402061855670122</v>
      </c>
    </row>
    <row r="297" spans="1:9" ht="15.75" x14ac:dyDescent="0.2">
      <c r="A297" s="139" t="s">
        <v>316</v>
      </c>
      <c r="B297" s="108"/>
      <c r="C297" s="109"/>
      <c r="D297" s="60">
        <v>417</v>
      </c>
      <c r="E297" s="60">
        <v>490</v>
      </c>
      <c r="F297" s="82">
        <v>6.33</v>
      </c>
      <c r="G297" s="82">
        <v>7.44</v>
      </c>
      <c r="H297" s="63">
        <f t="shared" si="9"/>
        <v>0.17505995203836933</v>
      </c>
      <c r="I297" s="63">
        <f t="shared" si="10"/>
        <v>0.17535545023696697</v>
      </c>
    </row>
    <row r="298" spans="1:9" ht="15.75" x14ac:dyDescent="0.2">
      <c r="A298" s="138" t="s">
        <v>317</v>
      </c>
      <c r="B298" s="106"/>
      <c r="C298" s="107"/>
      <c r="D298" s="58">
        <v>1740</v>
      </c>
      <c r="E298" s="58">
        <v>2497</v>
      </c>
      <c r="F298" s="81">
        <v>26.43</v>
      </c>
      <c r="G298" s="81">
        <v>37.93</v>
      </c>
      <c r="H298" s="62">
        <f t="shared" si="9"/>
        <v>0.43505747126436778</v>
      </c>
      <c r="I298" s="62">
        <f t="shared" si="10"/>
        <v>0.43511161558834655</v>
      </c>
    </row>
    <row r="299" spans="1:9" ht="15.75" x14ac:dyDescent="0.2">
      <c r="A299" s="139" t="s">
        <v>318</v>
      </c>
      <c r="B299" s="108"/>
      <c r="C299" s="109"/>
      <c r="D299" s="60">
        <v>1873</v>
      </c>
      <c r="E299" s="60">
        <v>2155</v>
      </c>
      <c r="F299" s="82">
        <v>28.45</v>
      </c>
      <c r="G299" s="82">
        <v>32.729999999999997</v>
      </c>
      <c r="H299" s="63">
        <f t="shared" si="9"/>
        <v>0.15056059797116927</v>
      </c>
      <c r="I299" s="63">
        <f t="shared" si="10"/>
        <v>0.15043936731107199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617705</v>
      </c>
      <c r="C384" s="166">
        <f>B384/B$403</f>
        <v>0.20076398251154132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490582</v>
      </c>
      <c r="C385" s="166">
        <f>B385/B$403</f>
        <v>0.15944697884666137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1749553</v>
      </c>
      <c r="C386" s="166">
        <f>B386/B$403</f>
        <v>0.5686326448628628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113387</v>
      </c>
      <c r="C387" s="166">
        <f>B387/B$403</f>
        <v>3.6852584461897077E-2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1562</v>
      </c>
      <c r="C388" s="166">
        <f>B388/B$403</f>
        <v>5.0767492683890776E-4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598131</v>
      </c>
      <c r="E389" s="166">
        <f>D389/D$403</f>
        <v>0.19573393476157269</v>
      </c>
      <c r="F389" s="165">
        <v>627971</v>
      </c>
      <c r="G389" s="166">
        <f>F389/F$403</f>
        <v>0.20568590573778814</v>
      </c>
      <c r="H389" s="165">
        <v>483161</v>
      </c>
      <c r="I389" s="166">
        <f t="shared" ref="I389:I396" si="11">H389/H$403</f>
        <v>0.18904232863232565</v>
      </c>
    </row>
    <row r="390" spans="1:9" ht="15.75" x14ac:dyDescent="0.25">
      <c r="A390" s="161" t="s">
        <v>345</v>
      </c>
      <c r="B390" s="167"/>
      <c r="C390" s="167"/>
      <c r="D390" s="165">
        <v>467659</v>
      </c>
      <c r="E390" s="166">
        <f t="shared" ref="E390:E397" si="12">D390/D$403</f>
        <v>0.15303794017809197</v>
      </c>
      <c r="F390" s="165">
        <v>507240</v>
      </c>
      <c r="G390" s="166">
        <f t="shared" ref="G390:G397" si="13">F390/F$403</f>
        <v>0.16614161932069421</v>
      </c>
      <c r="H390" s="165">
        <v>407144</v>
      </c>
      <c r="I390" s="166">
        <f t="shared" si="11"/>
        <v>0.15929979830466365</v>
      </c>
    </row>
    <row r="391" spans="1:9" ht="15.75" x14ac:dyDescent="0.25">
      <c r="A391" s="161" t="s">
        <v>346</v>
      </c>
      <c r="B391" s="167"/>
      <c r="C391" s="167"/>
      <c r="D391" s="165">
        <v>76124</v>
      </c>
      <c r="E391" s="166">
        <f t="shared" si="12"/>
        <v>2.4911014560004347E-2</v>
      </c>
      <c r="F391" s="165">
        <v>79274</v>
      </c>
      <c r="G391" s="166">
        <f t="shared" si="13"/>
        <v>2.5965441861897153E-2</v>
      </c>
      <c r="H391" s="165">
        <v>69442</v>
      </c>
      <c r="I391" s="166">
        <f t="shared" si="11"/>
        <v>2.7169985542885203E-2</v>
      </c>
    </row>
    <row r="392" spans="1:9" ht="15.75" x14ac:dyDescent="0.25">
      <c r="A392" s="161" t="s">
        <v>347</v>
      </c>
      <c r="B392" s="167"/>
      <c r="C392" s="167"/>
      <c r="D392" s="165">
        <v>133578</v>
      </c>
      <c r="E392" s="166">
        <f t="shared" si="12"/>
        <v>4.3712410053284911E-2</v>
      </c>
      <c r="F392" s="165">
        <v>123991</v>
      </c>
      <c r="G392" s="166">
        <f t="shared" si="13"/>
        <v>4.0612068293494591E-2</v>
      </c>
      <c r="H392" s="165">
        <v>136976</v>
      </c>
      <c r="I392" s="166">
        <f t="shared" si="11"/>
        <v>5.3593444021229855E-2</v>
      </c>
    </row>
    <row r="393" spans="1:9" ht="15.75" x14ac:dyDescent="0.25">
      <c r="A393" s="161" t="s">
        <v>348</v>
      </c>
      <c r="B393" s="167"/>
      <c r="C393" s="167"/>
      <c r="D393" s="165">
        <v>109666</v>
      </c>
      <c r="E393" s="166">
        <f t="shared" si="12"/>
        <v>3.5887385354650789E-2</v>
      </c>
      <c r="F393" s="165">
        <v>109441</v>
      </c>
      <c r="G393" s="166">
        <f t="shared" si="13"/>
        <v>3.5846354704037721E-2</v>
      </c>
      <c r="H393" s="165">
        <v>126305</v>
      </c>
      <c r="I393" s="166">
        <f t="shared" si="11"/>
        <v>4.9418291869389064E-2</v>
      </c>
    </row>
    <row r="394" spans="1:9" ht="15.75" x14ac:dyDescent="0.25">
      <c r="A394" s="161" t="s">
        <v>349</v>
      </c>
      <c r="B394" s="167"/>
      <c r="C394" s="167"/>
      <c r="D394" s="165">
        <v>102716</v>
      </c>
      <c r="E394" s="166">
        <f t="shared" si="12"/>
        <v>3.3613049387123721E-2</v>
      </c>
      <c r="F394" s="165">
        <v>104700</v>
      </c>
      <c r="G394" s="166">
        <f t="shared" si="13"/>
        <v>3.4293485416916417E-2</v>
      </c>
      <c r="H394" s="165">
        <v>141884</v>
      </c>
      <c r="I394" s="166">
        <f t="shared" si="11"/>
        <v>5.5513755778444224E-2</v>
      </c>
    </row>
    <row r="395" spans="1:9" ht="15.75" x14ac:dyDescent="0.25">
      <c r="A395" s="161" t="s">
        <v>350</v>
      </c>
      <c r="B395" s="167"/>
      <c r="C395" s="167"/>
      <c r="D395" s="165">
        <v>1277894</v>
      </c>
      <c r="E395" s="166">
        <f t="shared" si="12"/>
        <v>0.41818133624273807</v>
      </c>
      <c r="F395" s="165">
        <v>1226280</v>
      </c>
      <c r="G395" s="166">
        <f t="shared" si="13"/>
        <v>0.40165630656214196</v>
      </c>
      <c r="H395" s="165">
        <v>849089</v>
      </c>
      <c r="I395" s="166">
        <f t="shared" si="11"/>
        <v>0.33221589030590787</v>
      </c>
    </row>
    <row r="396" spans="1:9" ht="15.75" x14ac:dyDescent="0.25">
      <c r="A396" s="161" t="s">
        <v>351</v>
      </c>
      <c r="B396" s="167"/>
      <c r="C396" s="167"/>
      <c r="D396" s="165">
        <v>49228</v>
      </c>
      <c r="E396" s="166">
        <f t="shared" si="12"/>
        <v>1.6109497986967238E-2</v>
      </c>
      <c r="F396" s="165">
        <v>46459</v>
      </c>
      <c r="G396" s="166">
        <f t="shared" si="13"/>
        <v>1.5217201900520724E-2</v>
      </c>
      <c r="H396" s="165">
        <v>79793</v>
      </c>
      <c r="I396" s="166">
        <f t="shared" si="11"/>
        <v>3.1219933994174116E-2</v>
      </c>
    </row>
    <row r="397" spans="1:9" ht="15.75" x14ac:dyDescent="0.25">
      <c r="A397" s="161" t="s">
        <v>352</v>
      </c>
      <c r="B397" s="167"/>
      <c r="C397" s="167"/>
      <c r="D397" s="165">
        <v>82051</v>
      </c>
      <c r="E397" s="166">
        <f t="shared" si="12"/>
        <v>2.6850581362814836E-2</v>
      </c>
      <c r="F397" s="165">
        <v>79193</v>
      </c>
      <c r="G397" s="166">
        <f t="shared" si="13"/>
        <v>2.5938911085213578E-2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57926</v>
      </c>
      <c r="I398" s="166">
        <f>H398/H$403</f>
        <v>2.2664217369274622E-2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88973</v>
      </c>
      <c r="I399" s="166">
        <f>H399/H$403</f>
        <v>3.4811715153756015E-2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1502</v>
      </c>
      <c r="C401" s="166">
        <f>B401/B$403</f>
        <v>4.8817396934189468E-4</v>
      </c>
      <c r="D401" s="165">
        <v>1355</v>
      </c>
      <c r="E401" s="166">
        <f>D401/D$403</f>
        <v>4.434137030214635E-4</v>
      </c>
      <c r="F401" s="165">
        <v>1259</v>
      </c>
      <c r="G401" s="166">
        <f>F401/F$403</f>
        <v>4.1237343018049442E-4</v>
      </c>
      <c r="H401" s="165">
        <v>2281</v>
      </c>
      <c r="I401" s="166">
        <f>H401/H$403</f>
        <v>8.9246762799632994E-4</v>
      </c>
    </row>
    <row r="402" spans="1:9" x14ac:dyDescent="0.2">
      <c r="A402" s="163" t="s">
        <v>356</v>
      </c>
      <c r="B402" s="165">
        <v>102481</v>
      </c>
      <c r="C402" s="166">
        <f>B402/B$403</f>
        <v>3.3307960420856667E-2</v>
      </c>
      <c r="D402" s="165">
        <v>157435</v>
      </c>
      <c r="E402" s="166">
        <f>D402/D$403</f>
        <v>5.1519436409729967E-2</v>
      </c>
      <c r="F402" s="165">
        <v>147250</v>
      </c>
      <c r="G402" s="166">
        <f>F402/F$403</f>
        <v>4.8230331687115019E-2</v>
      </c>
      <c r="H402" s="165">
        <v>112861</v>
      </c>
      <c r="I402" s="166">
        <f>H402/H$403</f>
        <v>4.4158171399953441E-2</v>
      </c>
    </row>
    <row r="403" spans="1:9" ht="15.75" x14ac:dyDescent="0.2">
      <c r="A403" s="140" t="s">
        <v>357</v>
      </c>
      <c r="B403" s="168">
        <f>SUM(B384:B388,B401:B402)</f>
        <v>3076772</v>
      </c>
      <c r="C403" s="169">
        <f>SUM(C384:C388,C401:C402)</f>
        <v>1</v>
      </c>
      <c r="D403" s="168">
        <f>SUM(D389:D397,D400:D402)</f>
        <v>3055837</v>
      </c>
      <c r="E403" s="169">
        <f>SUM(E389:E397,E400:E402)</f>
        <v>1</v>
      </c>
      <c r="F403" s="168">
        <f>SUM(F389:F397,F400:F402)</f>
        <v>3053058</v>
      </c>
      <c r="G403" s="169">
        <f>SUM(G389:G397,G400:G402)</f>
        <v>1</v>
      </c>
      <c r="H403" s="168">
        <f>SUM(H389:H396,H398:H402)</f>
        <v>2555835</v>
      </c>
      <c r="I403" s="169">
        <f>SUM(I389:I396,I398:I402)</f>
        <v>1</v>
      </c>
    </row>
    <row r="404" spans="1:9" x14ac:dyDescent="0.2">
      <c r="A404" s="163" t="s">
        <v>358</v>
      </c>
      <c r="B404" s="165">
        <v>4457902</v>
      </c>
      <c r="C404" s="170"/>
      <c r="D404" s="165">
        <v>4457466</v>
      </c>
      <c r="E404" s="170"/>
      <c r="F404" s="165">
        <v>4456816</v>
      </c>
      <c r="G404" s="170"/>
      <c r="H404" s="165">
        <v>4560012</v>
      </c>
      <c r="I404" s="170"/>
    </row>
    <row r="405" spans="1:9" ht="15.75" x14ac:dyDescent="0.2">
      <c r="A405" s="140" t="s">
        <v>359</v>
      </c>
      <c r="B405" s="171">
        <f>B403/B404</f>
        <v>0.69018385778781144</v>
      </c>
      <c r="C405" s="169"/>
      <c r="D405" s="171">
        <f>D403/D404</f>
        <v>0.68555475240865549</v>
      </c>
      <c r="E405" s="169"/>
      <c r="F405" s="171">
        <f>F403/F404</f>
        <v>0.6850311971595866</v>
      </c>
      <c r="G405" s="169"/>
      <c r="H405" s="171">
        <f>H403/H404</f>
        <v>0.56048865660879843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536864</v>
      </c>
      <c r="D429" s="177">
        <f t="shared" ref="D429:D434" si="14">C429/$B$58</f>
        <v>8.1363642425778163E-2</v>
      </c>
      <c r="E429" s="172">
        <v>253901</v>
      </c>
      <c r="F429" s="177">
        <f>E429/$C$58</f>
        <v>8.0030801808392699E-2</v>
      </c>
      <c r="G429" s="172">
        <v>282963</v>
      </c>
      <c r="H429" s="177">
        <f>G429/$D$58</f>
        <v>8.2597954864094006E-2</v>
      </c>
    </row>
    <row r="430" spans="1:8" x14ac:dyDescent="0.2">
      <c r="A430" s="258" t="s">
        <v>364</v>
      </c>
      <c r="B430" s="259"/>
      <c r="C430" s="165">
        <v>466268</v>
      </c>
      <c r="D430" s="178">
        <f t="shared" si="14"/>
        <v>7.0664568357317187E-2</v>
      </c>
      <c r="E430" s="165">
        <v>213556</v>
      </c>
      <c r="F430" s="178">
        <f t="shared" ref="F430:F441" si="15">E430/$C$58</f>
        <v>6.7313866077696086E-2</v>
      </c>
      <c r="G430" s="165">
        <v>252712</v>
      </c>
      <c r="H430" s="178">
        <f t="shared" ref="H430:H441" si="16">G430/$D$58</f>
        <v>7.3767575158642379E-2</v>
      </c>
    </row>
    <row r="431" spans="1:8" x14ac:dyDescent="0.2">
      <c r="A431" s="258" t="s">
        <v>365</v>
      </c>
      <c r="B431" s="259"/>
      <c r="C431" s="165">
        <v>70596</v>
      </c>
      <c r="D431" s="178">
        <f t="shared" si="14"/>
        <v>1.0699074068460979E-2</v>
      </c>
      <c r="E431" s="165">
        <v>40345</v>
      </c>
      <c r="F431" s="178">
        <f t="shared" si="15"/>
        <v>1.2716935730696625E-2</v>
      </c>
      <c r="G431" s="165">
        <v>30251</v>
      </c>
      <c r="H431" s="178">
        <f t="shared" si="16"/>
        <v>8.8303797054516235E-3</v>
      </c>
    </row>
    <row r="432" spans="1:8" ht="15.75" x14ac:dyDescent="0.25">
      <c r="A432" s="256" t="s">
        <v>366</v>
      </c>
      <c r="B432" s="257"/>
      <c r="C432" s="172">
        <v>23780</v>
      </c>
      <c r="D432" s="177">
        <f t="shared" si="14"/>
        <v>3.6039433020001429E-3</v>
      </c>
      <c r="E432" s="172">
        <v>15001</v>
      </c>
      <c r="F432" s="177">
        <f t="shared" si="15"/>
        <v>4.7283864889374168E-3</v>
      </c>
      <c r="G432" s="172">
        <v>8779</v>
      </c>
      <c r="H432" s="177">
        <f t="shared" si="16"/>
        <v>2.5626228367379524E-3</v>
      </c>
    </row>
    <row r="433" spans="1:8" x14ac:dyDescent="0.2">
      <c r="A433" s="258" t="s">
        <v>364</v>
      </c>
      <c r="B433" s="259"/>
      <c r="C433" s="165">
        <v>1362</v>
      </c>
      <c r="D433" s="178">
        <f t="shared" si="14"/>
        <v>2.0641592839883074E-4</v>
      </c>
      <c r="E433" s="165">
        <v>911</v>
      </c>
      <c r="F433" s="178">
        <f t="shared" si="15"/>
        <v>2.8715152932617732E-4</v>
      </c>
      <c r="G433" s="165">
        <v>451</v>
      </c>
      <c r="H433" s="178">
        <f t="shared" si="16"/>
        <v>1.3164858177113756E-4</v>
      </c>
    </row>
    <row r="434" spans="1:8" x14ac:dyDescent="0.2">
      <c r="A434" s="258" t="s">
        <v>365</v>
      </c>
      <c r="B434" s="259"/>
      <c r="C434" s="165">
        <v>22418</v>
      </c>
      <c r="D434" s="178">
        <f t="shared" si="14"/>
        <v>3.3975273736013122E-3</v>
      </c>
      <c r="E434" s="165">
        <v>14090</v>
      </c>
      <c r="F434" s="178">
        <f t="shared" si="15"/>
        <v>4.4412349596112391E-3</v>
      </c>
      <c r="G434" s="165">
        <v>8328</v>
      </c>
      <c r="H434" s="178">
        <f t="shared" si="16"/>
        <v>2.4309742549668148E-3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4522</v>
      </c>
      <c r="D436" s="177">
        <f t="shared" ref="D436:D441" si="17">C436/$B$58</f>
        <v>6.8532513085133083E-4</v>
      </c>
      <c r="E436" s="172">
        <v>1910</v>
      </c>
      <c r="F436" s="177">
        <f t="shared" si="15"/>
        <v>6.0204107685290749E-4</v>
      </c>
      <c r="G436" s="172">
        <v>2612</v>
      </c>
      <c r="H436" s="177">
        <f t="shared" si="16"/>
        <v>7.62452540102464E-4</v>
      </c>
    </row>
    <row r="437" spans="1:8" x14ac:dyDescent="0.2">
      <c r="A437" s="258" t="s">
        <v>364</v>
      </c>
      <c r="B437" s="259"/>
      <c r="C437" s="165">
        <v>3880</v>
      </c>
      <c r="D437" s="178">
        <f t="shared" si="17"/>
        <v>5.880277549100317E-4</v>
      </c>
      <c r="E437" s="165">
        <v>1579</v>
      </c>
      <c r="F437" s="178">
        <f t="shared" si="15"/>
        <v>4.977083038485555E-4</v>
      </c>
      <c r="G437" s="165">
        <v>2301</v>
      </c>
      <c r="H437" s="178">
        <f t="shared" si="16"/>
        <v>6.7167048038888587E-4</v>
      </c>
    </row>
    <row r="438" spans="1:8" x14ac:dyDescent="0.2">
      <c r="A438" s="258" t="s">
        <v>365</v>
      </c>
      <c r="B438" s="259"/>
      <c r="C438" s="165">
        <v>642</v>
      </c>
      <c r="D438" s="178">
        <f t="shared" si="17"/>
        <v>9.7297375941299074E-5</v>
      </c>
      <c r="E438" s="165">
        <v>331</v>
      </c>
      <c r="F438" s="178">
        <f t="shared" si="15"/>
        <v>1.0433277300435203E-4</v>
      </c>
      <c r="G438" s="165">
        <v>311</v>
      </c>
      <c r="H438" s="178">
        <f t="shared" si="16"/>
        <v>9.0782059713578225E-5</v>
      </c>
    </row>
    <row r="439" spans="1:8" ht="15.75" x14ac:dyDescent="0.25">
      <c r="A439" s="256" t="s">
        <v>366</v>
      </c>
      <c r="B439" s="257"/>
      <c r="C439" s="172">
        <v>35</v>
      </c>
      <c r="D439" s="177">
        <f t="shared" si="17"/>
        <v>5.304374077796678E-6</v>
      </c>
      <c r="E439" s="172">
        <v>17</v>
      </c>
      <c r="F439" s="177">
        <f t="shared" si="15"/>
        <v>5.358480788743156E-6</v>
      </c>
      <c r="G439" s="172">
        <v>18</v>
      </c>
      <c r="H439" s="177">
        <f t="shared" si="16"/>
        <v>5.2542671216861995E-6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1.5155354507990509E-7</v>
      </c>
      <c r="E440" s="175">
        <v>0</v>
      </c>
      <c r="F440" s="178">
        <f t="shared" si="15"/>
        <v>0</v>
      </c>
      <c r="G440" s="175">
        <v>1</v>
      </c>
      <c r="H440" s="178">
        <f t="shared" si="16"/>
        <v>2.9190372898256662E-7</v>
      </c>
    </row>
    <row r="441" spans="1:8" x14ac:dyDescent="0.2">
      <c r="A441" s="258" t="s">
        <v>365</v>
      </c>
      <c r="B441" s="259"/>
      <c r="C441" s="165">
        <v>34</v>
      </c>
      <c r="D441" s="178">
        <f t="shared" si="17"/>
        <v>5.1528205327167732E-6</v>
      </c>
      <c r="E441" s="165">
        <v>17</v>
      </c>
      <c r="F441" s="178">
        <f t="shared" si="15"/>
        <v>5.358480788743156E-6</v>
      </c>
      <c r="G441" s="165">
        <v>17</v>
      </c>
      <c r="H441" s="178">
        <f t="shared" si="16"/>
        <v>4.9623633927036331E-6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447</v>
      </c>
      <c r="D467" s="60">
        <v>449</v>
      </c>
      <c r="E467" s="60">
        <v>448</v>
      </c>
      <c r="F467" s="60">
        <v>449</v>
      </c>
      <c r="G467" s="60">
        <v>452</v>
      </c>
      <c r="H467" s="60">
        <v>453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1953</v>
      </c>
      <c r="D469" s="60">
        <v>1960</v>
      </c>
      <c r="E469" s="60">
        <v>1964</v>
      </c>
      <c r="F469" s="60">
        <v>1969</v>
      </c>
      <c r="G469" s="60">
        <v>1987</v>
      </c>
      <c r="H469" s="60">
        <v>1997</v>
      </c>
    </row>
    <row r="470" spans="1:8" x14ac:dyDescent="0.2">
      <c r="A470" s="138" t="s">
        <v>441</v>
      </c>
      <c r="B470" s="106"/>
      <c r="C470" s="58">
        <v>401</v>
      </c>
      <c r="D470" s="58">
        <v>406</v>
      </c>
      <c r="E470" s="58">
        <v>406</v>
      </c>
      <c r="F470" s="58">
        <v>408</v>
      </c>
      <c r="G470" s="58">
        <v>420</v>
      </c>
      <c r="H470" s="58">
        <v>424</v>
      </c>
    </row>
    <row r="471" spans="1:8" x14ac:dyDescent="0.2">
      <c r="A471" s="139" t="s">
        <v>442</v>
      </c>
      <c r="B471" s="108"/>
      <c r="C471" s="60">
        <v>37</v>
      </c>
      <c r="D471" s="60">
        <v>37</v>
      </c>
      <c r="E471" s="60">
        <v>37</v>
      </c>
      <c r="F471" s="60">
        <v>37</v>
      </c>
      <c r="G471" s="60">
        <v>38</v>
      </c>
      <c r="H471" s="60">
        <v>40</v>
      </c>
    </row>
    <row r="472" spans="1:8" x14ac:dyDescent="0.2">
      <c r="A472" s="138" t="s">
        <v>443</v>
      </c>
      <c r="B472" s="106"/>
      <c r="C472" s="58">
        <v>1515</v>
      </c>
      <c r="D472" s="58">
        <v>1517</v>
      </c>
      <c r="E472" s="58">
        <v>1521</v>
      </c>
      <c r="F472" s="58">
        <v>1524</v>
      </c>
      <c r="G472" s="58">
        <v>1529</v>
      </c>
      <c r="H472" s="58">
        <v>1533</v>
      </c>
    </row>
    <row r="473" spans="1:8" x14ac:dyDescent="0.2">
      <c r="A473" s="139" t="s">
        <v>444</v>
      </c>
      <c r="B473" s="108"/>
      <c r="C473" s="60">
        <v>6555984</v>
      </c>
      <c r="D473" s="60">
        <v>6195852</v>
      </c>
      <c r="E473" s="60">
        <v>6682313</v>
      </c>
      <c r="F473" s="60">
        <v>6400318</v>
      </c>
      <c r="G473" s="60">
        <v>6427103</v>
      </c>
      <c r="H473" s="60">
        <v>6681111</v>
      </c>
    </row>
    <row r="474" spans="1:8" x14ac:dyDescent="0.2">
      <c r="A474" s="138" t="s">
        <v>445</v>
      </c>
      <c r="B474" s="106"/>
      <c r="C474" s="58">
        <v>0</v>
      </c>
      <c r="D474" s="58">
        <v>37244</v>
      </c>
      <c r="E474" s="58">
        <v>37435</v>
      </c>
      <c r="F474" s="58">
        <v>37796</v>
      </c>
      <c r="G474" s="58">
        <v>38371</v>
      </c>
      <c r="H474" s="58">
        <v>38642</v>
      </c>
    </row>
    <row r="475" spans="1:8" x14ac:dyDescent="0.2">
      <c r="A475" s="139" t="s">
        <v>446</v>
      </c>
      <c r="B475" s="108"/>
      <c r="C475" s="60">
        <v>24097</v>
      </c>
      <c r="D475" s="60">
        <v>24638</v>
      </c>
      <c r="E475" s="60">
        <v>24933</v>
      </c>
      <c r="F475" s="60">
        <v>25258</v>
      </c>
      <c r="G475" s="60">
        <v>25352</v>
      </c>
      <c r="H475" s="60">
        <v>26071</v>
      </c>
    </row>
    <row r="476" spans="1:8" x14ac:dyDescent="0.2">
      <c r="A476" s="138" t="s">
        <v>447</v>
      </c>
      <c r="B476" s="106"/>
      <c r="C476" s="58">
        <v>3872528</v>
      </c>
      <c r="D476" s="58">
        <v>3683985</v>
      </c>
      <c r="E476" s="58">
        <v>3852749</v>
      </c>
      <c r="F476" s="58">
        <v>3942734</v>
      </c>
      <c r="G476" s="58">
        <v>3842235</v>
      </c>
      <c r="H476" s="58">
        <v>4191631</v>
      </c>
    </row>
    <row r="477" spans="1:8" x14ac:dyDescent="0.2">
      <c r="A477" s="139" t="s">
        <v>448</v>
      </c>
      <c r="B477" s="108"/>
      <c r="C477" s="60">
        <v>4179987</v>
      </c>
      <c r="D477" s="60">
        <v>0</v>
      </c>
      <c r="E477" s="60">
        <v>4220235</v>
      </c>
      <c r="F477" s="60">
        <v>4250331</v>
      </c>
      <c r="G477" s="60">
        <v>4296064</v>
      </c>
      <c r="H477" s="60">
        <v>4318019</v>
      </c>
    </row>
    <row r="478" spans="1:8" x14ac:dyDescent="0.2">
      <c r="A478" s="138" t="s">
        <v>449</v>
      </c>
      <c r="B478" s="106"/>
      <c r="C478" s="58">
        <v>4179987</v>
      </c>
      <c r="D478" s="58">
        <v>0</v>
      </c>
      <c r="E478" s="58">
        <v>4220235</v>
      </c>
      <c r="F478" s="58">
        <v>4250331</v>
      </c>
      <c r="G478" s="58">
        <v>4296064</v>
      </c>
      <c r="H478" s="58">
        <v>4318019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1041954</v>
      </c>
      <c r="D481" s="60">
        <v>0</v>
      </c>
      <c r="E481" s="60">
        <v>1036643</v>
      </c>
      <c r="F481" s="60">
        <v>1047703</v>
      </c>
      <c r="G481" s="60">
        <v>1056989</v>
      </c>
      <c r="H481" s="60">
        <v>1063210</v>
      </c>
    </row>
    <row r="482" spans="1:8" x14ac:dyDescent="0.2">
      <c r="A482" s="138" t="s">
        <v>453</v>
      </c>
      <c r="B482" s="106"/>
      <c r="C482" s="58">
        <v>1017246</v>
      </c>
      <c r="D482" s="58">
        <v>0</v>
      </c>
      <c r="E482" s="58">
        <v>1036643</v>
      </c>
      <c r="F482" s="58">
        <v>1047703</v>
      </c>
      <c r="G482" s="58">
        <v>1056989</v>
      </c>
      <c r="H482" s="58">
        <v>1063210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24708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4.4742729306488371E-3</v>
      </c>
      <c r="D487" s="186">
        <f t="shared" ref="D487:G488" si="18">IF(D467&gt;0,E467/D467-1,0)</f>
        <v>-2.2271714922048602E-3</v>
      </c>
      <c r="E487" s="186">
        <f t="shared" si="18"/>
        <v>2.2321428571427937E-3</v>
      </c>
      <c r="F487" s="186">
        <f t="shared" si="18"/>
        <v>6.6815144766148027E-3</v>
      </c>
      <c r="G487" s="186">
        <f t="shared" si="18"/>
        <v>2.2123893805310324E-3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3.5842293906809264E-3</v>
      </c>
      <c r="D489" s="186">
        <f t="shared" si="19"/>
        <v>2.0408163265306367E-3</v>
      </c>
      <c r="E489" s="186">
        <f t="shared" si="19"/>
        <v>2.5458248472505218E-3</v>
      </c>
      <c r="F489" s="186">
        <f t="shared" si="19"/>
        <v>9.1416962925343626E-3</v>
      </c>
      <c r="G489" s="186">
        <f t="shared" si="19"/>
        <v>5.0327126321088045E-3</v>
      </c>
    </row>
    <row r="490" spans="1:8" x14ac:dyDescent="0.2">
      <c r="A490" s="138" t="s">
        <v>441</v>
      </c>
      <c r="B490" s="106"/>
      <c r="C490" s="187">
        <f t="shared" si="19"/>
        <v>1.2468827930174564E-2</v>
      </c>
      <c r="D490" s="187">
        <f t="shared" si="19"/>
        <v>0</v>
      </c>
      <c r="E490" s="187">
        <f t="shared" si="19"/>
        <v>4.9261083743843415E-3</v>
      </c>
      <c r="F490" s="187">
        <f t="shared" si="19"/>
        <v>2.9411764705882248E-2</v>
      </c>
      <c r="G490" s="187">
        <f t="shared" si="19"/>
        <v>9.52380952380949E-3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2.7027027027026973E-2</v>
      </c>
      <c r="G491" s="186">
        <f t="shared" si="19"/>
        <v>5.2631578947368363E-2</v>
      </c>
    </row>
    <row r="492" spans="1:8" x14ac:dyDescent="0.2">
      <c r="A492" s="138" t="s">
        <v>443</v>
      </c>
      <c r="B492" s="106"/>
      <c r="C492" s="187">
        <f t="shared" si="19"/>
        <v>1.3201320132012473E-3</v>
      </c>
      <c r="D492" s="187">
        <f t="shared" si="19"/>
        <v>2.636783124587927E-3</v>
      </c>
      <c r="E492" s="187">
        <f t="shared" si="19"/>
        <v>1.9723865877712132E-3</v>
      </c>
      <c r="F492" s="187">
        <f t="shared" si="19"/>
        <v>3.2808398950130435E-3</v>
      </c>
      <c r="G492" s="187">
        <f t="shared" si="19"/>
        <v>2.6160889470241422E-3</v>
      </c>
    </row>
    <row r="493" spans="1:8" x14ac:dyDescent="0.2">
      <c r="A493" s="139" t="s">
        <v>444</v>
      </c>
      <c r="B493" s="108"/>
      <c r="C493" s="186">
        <f t="shared" si="19"/>
        <v>-5.4931799711530727E-2</v>
      </c>
      <c r="D493" s="186">
        <f t="shared" si="19"/>
        <v>7.8513979998231065E-2</v>
      </c>
      <c r="E493" s="186">
        <f t="shared" si="19"/>
        <v>-4.2200208221314983E-2</v>
      </c>
      <c r="F493" s="186">
        <f t="shared" si="19"/>
        <v>4.1849483103808538E-3</v>
      </c>
      <c r="G493" s="186">
        <f t="shared" si="19"/>
        <v>3.9521383117712583E-2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5.1283428203201531E-3</v>
      </c>
      <c r="E494" s="187">
        <f t="shared" si="19"/>
        <v>9.6433818618939515E-3</v>
      </c>
      <c r="F494" s="187">
        <f t="shared" si="19"/>
        <v>1.5213250079373575E-2</v>
      </c>
      <c r="G494" s="187">
        <f t="shared" si="19"/>
        <v>7.0626254202392769E-3</v>
      </c>
    </row>
    <row r="495" spans="1:8" x14ac:dyDescent="0.2">
      <c r="A495" s="139" t="s">
        <v>446</v>
      </c>
      <c r="B495" s="108"/>
      <c r="C495" s="186">
        <f t="shared" si="19"/>
        <v>2.2450927501348694E-2</v>
      </c>
      <c r="D495" s="186">
        <f t="shared" si="19"/>
        <v>1.1973374462212805E-2</v>
      </c>
      <c r="E495" s="186">
        <f t="shared" si="19"/>
        <v>1.303493362210717E-2</v>
      </c>
      <c r="F495" s="186">
        <f t="shared" si="19"/>
        <v>3.7215931586032092E-3</v>
      </c>
      <c r="G495" s="186">
        <f t="shared" si="19"/>
        <v>2.8360681603029292E-2</v>
      </c>
    </row>
    <row r="496" spans="1:8" x14ac:dyDescent="0.2">
      <c r="A496" s="138" t="s">
        <v>447</v>
      </c>
      <c r="B496" s="106"/>
      <c r="C496" s="187">
        <f t="shared" si="19"/>
        <v>-4.8687317431920452E-2</v>
      </c>
      <c r="D496" s="187">
        <f t="shared" si="19"/>
        <v>4.5810175665753183E-2</v>
      </c>
      <c r="E496" s="187">
        <f t="shared" si="19"/>
        <v>2.3356050446058152E-2</v>
      </c>
      <c r="F496" s="187">
        <f t="shared" si="19"/>
        <v>-2.5489672902102911E-2</v>
      </c>
      <c r="G496" s="187">
        <f t="shared" si="19"/>
        <v>9.0935614297407596E-2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7.1313564292034837E-3</v>
      </c>
      <c r="F497" s="186">
        <f t="shared" si="19"/>
        <v>1.0759867878525231E-2</v>
      </c>
      <c r="G497" s="186">
        <f t="shared" si="19"/>
        <v>5.1104918362483431E-3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7.1313564292034837E-3</v>
      </c>
      <c r="F498" s="187">
        <f t="shared" si="19"/>
        <v>1.0759867878525231E-2</v>
      </c>
      <c r="G498" s="187">
        <f t="shared" si="19"/>
        <v>5.1104918362483431E-3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1.0669053859428956E-2</v>
      </c>
      <c r="F501" s="186">
        <f t="shared" si="19"/>
        <v>8.863198826384977E-3</v>
      </c>
      <c r="G501" s="186">
        <f t="shared" si="19"/>
        <v>5.8855863211442205E-3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1.0669053859428956E-2</v>
      </c>
      <c r="F502" s="187">
        <f t="shared" si="19"/>
        <v>8.863198826384977E-3</v>
      </c>
      <c r="G502" s="187">
        <f t="shared" si="19"/>
        <v>5.8855863211442205E-3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147661157</v>
      </c>
      <c r="D508" s="205">
        <v>149637620</v>
      </c>
      <c r="E508" s="205">
        <v>153934402</v>
      </c>
      <c r="F508" s="205">
        <v>155910903</v>
      </c>
      <c r="G508" s="205">
        <v>155064954</v>
      </c>
      <c r="H508" s="205">
        <v>153817529</v>
      </c>
    </row>
    <row r="509" spans="1:9" x14ac:dyDescent="0.2">
      <c r="A509" s="208" t="s">
        <v>458</v>
      </c>
      <c r="B509" s="273"/>
      <c r="C509" s="206">
        <v>91033698</v>
      </c>
      <c r="D509" s="206">
        <v>89455651</v>
      </c>
      <c r="E509" s="206">
        <v>94174870</v>
      </c>
      <c r="F509" s="206">
        <v>96740908</v>
      </c>
      <c r="G509" s="206">
        <v>96450840</v>
      </c>
      <c r="H509" s="206">
        <v>95509545</v>
      </c>
    </row>
    <row r="510" spans="1:9" x14ac:dyDescent="0.2">
      <c r="A510" s="208" t="s">
        <v>459</v>
      </c>
      <c r="B510" s="273"/>
      <c r="C510" s="206">
        <v>17331778</v>
      </c>
      <c r="D510" s="206">
        <v>17083019</v>
      </c>
      <c r="E510" s="206">
        <v>17778137</v>
      </c>
      <c r="F510" s="206">
        <v>17235517</v>
      </c>
      <c r="G510" s="206">
        <v>18076392</v>
      </c>
      <c r="H510" s="206">
        <v>16951691</v>
      </c>
    </row>
    <row r="511" spans="1:9" x14ac:dyDescent="0.2">
      <c r="A511" s="208" t="s">
        <v>460</v>
      </c>
      <c r="B511" s="273"/>
      <c r="C511" s="206">
        <v>39295681</v>
      </c>
      <c r="D511" s="206">
        <v>43098950</v>
      </c>
      <c r="E511" s="206">
        <v>41981395</v>
      </c>
      <c r="F511" s="206">
        <v>41934478</v>
      </c>
      <c r="G511" s="206">
        <v>40537722</v>
      </c>
      <c r="H511" s="206">
        <v>41356293</v>
      </c>
    </row>
    <row r="512" spans="1:9" ht="15.75" x14ac:dyDescent="0.25">
      <c r="A512" s="276" t="s">
        <v>461</v>
      </c>
      <c r="B512" s="257"/>
      <c r="C512" s="205">
        <v>145331944</v>
      </c>
      <c r="D512" s="205">
        <v>147329879</v>
      </c>
      <c r="E512" s="205">
        <v>151614220</v>
      </c>
      <c r="F512" s="205">
        <v>153556013</v>
      </c>
      <c r="G512" s="205">
        <v>152695995</v>
      </c>
      <c r="H512" s="205">
        <v>151422671</v>
      </c>
    </row>
    <row r="513" spans="1:8" x14ac:dyDescent="0.2">
      <c r="A513" s="208" t="s">
        <v>458</v>
      </c>
      <c r="B513" s="273"/>
      <c r="C513" s="206">
        <v>88805672</v>
      </c>
      <c r="D513" s="206">
        <v>87250356</v>
      </c>
      <c r="E513" s="206">
        <v>91956422</v>
      </c>
      <c r="F513" s="206">
        <v>94493151</v>
      </c>
      <c r="G513" s="206">
        <v>94184435</v>
      </c>
      <c r="H513" s="206">
        <v>93214756</v>
      </c>
    </row>
    <row r="514" spans="1:8" x14ac:dyDescent="0.2">
      <c r="A514" s="208" t="s">
        <v>459</v>
      </c>
      <c r="B514" s="273"/>
      <c r="C514" s="206">
        <v>17230591</v>
      </c>
      <c r="D514" s="206">
        <v>16980573</v>
      </c>
      <c r="E514" s="206">
        <v>17676403</v>
      </c>
      <c r="F514" s="206">
        <v>17128384</v>
      </c>
      <c r="G514" s="206">
        <v>17973838</v>
      </c>
      <c r="H514" s="206">
        <v>16851622</v>
      </c>
    </row>
    <row r="515" spans="1:8" x14ac:dyDescent="0.2">
      <c r="A515" s="208" t="s">
        <v>460</v>
      </c>
      <c r="B515" s="273"/>
      <c r="C515" s="206">
        <v>39295681</v>
      </c>
      <c r="D515" s="206">
        <v>43098950</v>
      </c>
      <c r="E515" s="206">
        <v>41981395</v>
      </c>
      <c r="F515" s="206">
        <v>41934478</v>
      </c>
      <c r="G515" s="206">
        <v>40537722</v>
      </c>
      <c r="H515" s="206">
        <v>41356293</v>
      </c>
    </row>
    <row r="516" spans="1:8" ht="15.75" x14ac:dyDescent="0.25">
      <c r="A516" s="276" t="s">
        <v>462</v>
      </c>
      <c r="B516" s="257"/>
      <c r="C516" s="205">
        <v>2329213</v>
      </c>
      <c r="D516" s="205">
        <v>2307741</v>
      </c>
      <c r="E516" s="205">
        <v>2320182</v>
      </c>
      <c r="F516" s="205">
        <v>2354890</v>
      </c>
      <c r="G516" s="205">
        <v>2368959</v>
      </c>
      <c r="H516" s="205">
        <v>2394858</v>
      </c>
    </row>
    <row r="517" spans="1:8" x14ac:dyDescent="0.2">
      <c r="A517" s="208" t="s">
        <v>458</v>
      </c>
      <c r="B517" s="273"/>
      <c r="C517" s="206">
        <v>2228026</v>
      </c>
      <c r="D517" s="206">
        <v>2205295</v>
      </c>
      <c r="E517" s="206">
        <v>2218448</v>
      </c>
      <c r="F517" s="206">
        <v>2247757</v>
      </c>
      <c r="G517" s="206">
        <v>2266405</v>
      </c>
      <c r="H517" s="206">
        <v>2294789</v>
      </c>
    </row>
    <row r="518" spans="1:8" x14ac:dyDescent="0.2">
      <c r="A518" s="208" t="s">
        <v>459</v>
      </c>
      <c r="B518" s="273"/>
      <c r="C518" s="206">
        <v>101187</v>
      </c>
      <c r="D518" s="206">
        <v>102446</v>
      </c>
      <c r="E518" s="206">
        <v>101734</v>
      </c>
      <c r="F518" s="206">
        <v>107133</v>
      </c>
      <c r="G518" s="206">
        <v>102554</v>
      </c>
      <c r="H518" s="206">
        <v>100069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277942</v>
      </c>
      <c r="D521" s="200">
        <v>280370</v>
      </c>
      <c r="E521" s="200">
        <v>384850</v>
      </c>
      <c r="F521" s="200">
        <v>292094</v>
      </c>
      <c r="G521" s="200">
        <v>296479</v>
      </c>
      <c r="H521" s="200">
        <v>301241</v>
      </c>
    </row>
    <row r="522" spans="1:8" x14ac:dyDescent="0.2">
      <c r="A522" s="208" t="s">
        <v>458</v>
      </c>
      <c r="B522" s="273"/>
      <c r="C522" s="201">
        <v>5937</v>
      </c>
      <c r="D522" s="201">
        <v>6332</v>
      </c>
      <c r="E522" s="201">
        <v>9740</v>
      </c>
      <c r="F522" s="201">
        <v>6714</v>
      </c>
      <c r="G522" s="201">
        <v>6826</v>
      </c>
      <c r="H522" s="201">
        <v>6864</v>
      </c>
    </row>
    <row r="523" spans="1:8" x14ac:dyDescent="0.2">
      <c r="A523" s="208" t="s">
        <v>459</v>
      </c>
      <c r="B523" s="273"/>
      <c r="C523" s="201">
        <v>9093</v>
      </c>
      <c r="D523" s="201">
        <v>9156</v>
      </c>
      <c r="E523" s="201">
        <v>11107</v>
      </c>
      <c r="F523" s="201">
        <v>9523</v>
      </c>
      <c r="G523" s="201">
        <v>9764</v>
      </c>
      <c r="H523" s="201">
        <v>9870</v>
      </c>
    </row>
    <row r="524" spans="1:8" x14ac:dyDescent="0.2">
      <c r="A524" s="208" t="s">
        <v>460</v>
      </c>
      <c r="B524" s="273"/>
      <c r="C524" s="201">
        <v>262912</v>
      </c>
      <c r="D524" s="201">
        <v>264882</v>
      </c>
      <c r="E524" s="201">
        <v>364003</v>
      </c>
      <c r="F524" s="201">
        <v>275857</v>
      </c>
      <c r="G524" s="201">
        <v>279889</v>
      </c>
      <c r="H524" s="201">
        <v>284507</v>
      </c>
    </row>
    <row r="525" spans="1:8" ht="15.75" x14ac:dyDescent="0.25">
      <c r="A525" s="276" t="s">
        <v>461</v>
      </c>
      <c r="B525" s="257"/>
      <c r="C525" s="200">
        <v>38021</v>
      </c>
      <c r="D525" s="200">
        <v>38540</v>
      </c>
      <c r="E525" s="200">
        <v>54420</v>
      </c>
      <c r="F525" s="200">
        <v>39680</v>
      </c>
      <c r="G525" s="200">
        <v>40316</v>
      </c>
      <c r="H525" s="200">
        <v>41362</v>
      </c>
    </row>
    <row r="526" spans="1:8" x14ac:dyDescent="0.2">
      <c r="A526" s="208" t="s">
        <v>458</v>
      </c>
      <c r="B526" s="273"/>
      <c r="C526" s="201">
        <v>3577</v>
      </c>
      <c r="D526" s="201">
        <v>3953</v>
      </c>
      <c r="E526" s="201">
        <v>3985</v>
      </c>
      <c r="F526" s="201">
        <v>3991</v>
      </c>
      <c r="G526" s="201">
        <v>4032</v>
      </c>
      <c r="H526" s="201">
        <v>3995</v>
      </c>
    </row>
    <row r="527" spans="1:8" x14ac:dyDescent="0.2">
      <c r="A527" s="208" t="s">
        <v>459</v>
      </c>
      <c r="B527" s="273"/>
      <c r="C527" s="201">
        <v>5938</v>
      </c>
      <c r="D527" s="201">
        <v>6011</v>
      </c>
      <c r="E527" s="201">
        <v>6526</v>
      </c>
      <c r="F527" s="201">
        <v>6337</v>
      </c>
      <c r="G527" s="201">
        <v>6517</v>
      </c>
      <c r="H527" s="201">
        <v>6583</v>
      </c>
    </row>
    <row r="528" spans="1:8" x14ac:dyDescent="0.2">
      <c r="A528" s="208" t="s">
        <v>460</v>
      </c>
      <c r="B528" s="273"/>
      <c r="C528" s="201">
        <v>28506</v>
      </c>
      <c r="D528" s="201">
        <v>28576</v>
      </c>
      <c r="E528" s="201">
        <v>43909</v>
      </c>
      <c r="F528" s="201">
        <v>29352</v>
      </c>
      <c r="G528" s="201">
        <v>29767</v>
      </c>
      <c r="H528" s="201">
        <v>30784</v>
      </c>
    </row>
    <row r="529" spans="1:8" ht="15.75" x14ac:dyDescent="0.25">
      <c r="A529" s="276" t="s">
        <v>462</v>
      </c>
      <c r="B529" s="257"/>
      <c r="C529" s="200">
        <v>239921</v>
      </c>
      <c r="D529" s="200">
        <v>241830</v>
      </c>
      <c r="E529" s="200">
        <v>330430</v>
      </c>
      <c r="F529" s="200">
        <v>252414</v>
      </c>
      <c r="G529" s="200">
        <v>256163</v>
      </c>
      <c r="H529" s="200">
        <v>259879</v>
      </c>
    </row>
    <row r="530" spans="1:8" x14ac:dyDescent="0.2">
      <c r="A530" s="208" t="s">
        <v>458</v>
      </c>
      <c r="B530" s="273"/>
      <c r="C530" s="201">
        <v>2360</v>
      </c>
      <c r="D530" s="201">
        <v>2379</v>
      </c>
      <c r="E530" s="201">
        <v>5755</v>
      </c>
      <c r="F530" s="201">
        <v>2723</v>
      </c>
      <c r="G530" s="201">
        <v>2794</v>
      </c>
      <c r="H530" s="201">
        <v>2869</v>
      </c>
    </row>
    <row r="531" spans="1:8" x14ac:dyDescent="0.2">
      <c r="A531" s="208" t="s">
        <v>459</v>
      </c>
      <c r="B531" s="273"/>
      <c r="C531" s="201">
        <v>3155</v>
      </c>
      <c r="D531" s="201">
        <v>3145</v>
      </c>
      <c r="E531" s="201">
        <v>4581</v>
      </c>
      <c r="F531" s="201">
        <v>3186</v>
      </c>
      <c r="G531" s="201">
        <v>3247</v>
      </c>
      <c r="H531" s="201">
        <v>3287</v>
      </c>
    </row>
    <row r="532" spans="1:8" x14ac:dyDescent="0.2">
      <c r="A532" s="208" t="s">
        <v>460</v>
      </c>
      <c r="B532" s="273"/>
      <c r="C532" s="201">
        <v>234406</v>
      </c>
      <c r="D532" s="201">
        <v>236306</v>
      </c>
      <c r="E532" s="201">
        <v>320094</v>
      </c>
      <c r="F532" s="201">
        <v>246505</v>
      </c>
      <c r="G532" s="201">
        <v>250122</v>
      </c>
      <c r="H532" s="201">
        <v>253723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531270</v>
      </c>
      <c r="D534" s="203">
        <v>533710</v>
      </c>
      <c r="E534" s="203">
        <v>399990</v>
      </c>
      <c r="F534" s="203">
        <v>533770</v>
      </c>
      <c r="G534" s="203">
        <v>523020</v>
      </c>
      <c r="H534" s="203">
        <v>510610</v>
      </c>
    </row>
    <row r="535" spans="1:8" x14ac:dyDescent="0.2">
      <c r="A535" s="208" t="s">
        <v>458</v>
      </c>
      <c r="B535" s="273"/>
      <c r="C535" s="204">
        <v>15333280</v>
      </c>
      <c r="D535" s="204">
        <v>14127550</v>
      </c>
      <c r="E535" s="204">
        <v>9668880</v>
      </c>
      <c r="F535" s="204">
        <v>14408830</v>
      </c>
      <c r="G535" s="204">
        <v>14129920</v>
      </c>
      <c r="H535" s="204">
        <v>13914560</v>
      </c>
    </row>
    <row r="536" spans="1:8" x14ac:dyDescent="0.2">
      <c r="A536" s="208" t="s">
        <v>459</v>
      </c>
      <c r="B536" s="273"/>
      <c r="C536" s="204">
        <v>1906060</v>
      </c>
      <c r="D536" s="204">
        <v>1865770</v>
      </c>
      <c r="E536" s="204">
        <v>1600620</v>
      </c>
      <c r="F536" s="204">
        <v>1809880</v>
      </c>
      <c r="G536" s="204">
        <v>1851330</v>
      </c>
      <c r="H536" s="204">
        <v>1717500</v>
      </c>
    </row>
    <row r="537" spans="1:8" x14ac:dyDescent="0.2">
      <c r="A537" s="208" t="s">
        <v>460</v>
      </c>
      <c r="B537" s="273"/>
      <c r="C537" s="204">
        <v>149460</v>
      </c>
      <c r="D537" s="204">
        <v>162710</v>
      </c>
      <c r="E537" s="204">
        <v>115330</v>
      </c>
      <c r="F537" s="204">
        <v>152020</v>
      </c>
      <c r="G537" s="204">
        <v>144830</v>
      </c>
      <c r="H537" s="204">
        <v>145360</v>
      </c>
    </row>
    <row r="538" spans="1:8" ht="15.75" x14ac:dyDescent="0.25">
      <c r="A538" s="276" t="s">
        <v>461</v>
      </c>
      <c r="B538" s="257"/>
      <c r="C538" s="203">
        <v>3822410</v>
      </c>
      <c r="D538" s="203">
        <v>3822780</v>
      </c>
      <c r="E538" s="203">
        <v>2786000</v>
      </c>
      <c r="F538" s="203">
        <v>3869860</v>
      </c>
      <c r="G538" s="203">
        <v>3787480</v>
      </c>
      <c r="H538" s="203">
        <v>3660910</v>
      </c>
    </row>
    <row r="539" spans="1:8" x14ac:dyDescent="0.2">
      <c r="A539" s="208" t="s">
        <v>458</v>
      </c>
      <c r="B539" s="273"/>
      <c r="C539" s="204">
        <v>24826860</v>
      </c>
      <c r="D539" s="204">
        <v>22071930</v>
      </c>
      <c r="E539" s="204">
        <v>23075640</v>
      </c>
      <c r="F539" s="204">
        <v>23676560</v>
      </c>
      <c r="G539" s="204">
        <v>23359230</v>
      </c>
      <c r="H539" s="204">
        <v>23332860</v>
      </c>
    </row>
    <row r="540" spans="1:8" x14ac:dyDescent="0.2">
      <c r="A540" s="208" t="s">
        <v>459</v>
      </c>
      <c r="B540" s="273"/>
      <c r="C540" s="204">
        <v>2901750</v>
      </c>
      <c r="D540" s="204">
        <v>2824920</v>
      </c>
      <c r="E540" s="204">
        <v>2708610</v>
      </c>
      <c r="F540" s="204">
        <v>2702920</v>
      </c>
      <c r="G540" s="204">
        <v>2757990</v>
      </c>
      <c r="H540" s="204">
        <v>2559870</v>
      </c>
    </row>
    <row r="541" spans="1:8" x14ac:dyDescent="0.2">
      <c r="A541" s="208" t="s">
        <v>460</v>
      </c>
      <c r="B541" s="273"/>
      <c r="C541" s="204">
        <v>1378510</v>
      </c>
      <c r="D541" s="204">
        <v>1508220</v>
      </c>
      <c r="E541" s="204">
        <v>956100</v>
      </c>
      <c r="F541" s="204">
        <v>1428680</v>
      </c>
      <c r="G541" s="204">
        <v>1361830</v>
      </c>
      <c r="H541" s="204">
        <v>1343430</v>
      </c>
    </row>
    <row r="542" spans="1:8" ht="15.75" x14ac:dyDescent="0.25">
      <c r="A542" s="276" t="s">
        <v>462</v>
      </c>
      <c r="B542" s="257"/>
      <c r="C542" s="203">
        <v>9710</v>
      </c>
      <c r="D542" s="203">
        <v>9540</v>
      </c>
      <c r="E542" s="203">
        <v>7020</v>
      </c>
      <c r="F542" s="203">
        <v>9330</v>
      </c>
      <c r="G542" s="203">
        <v>9250</v>
      </c>
      <c r="H542" s="203">
        <v>9220</v>
      </c>
    </row>
    <row r="543" spans="1:8" x14ac:dyDescent="0.2">
      <c r="A543" s="208" t="s">
        <v>458</v>
      </c>
      <c r="B543" s="273"/>
      <c r="C543" s="204">
        <v>944080</v>
      </c>
      <c r="D543" s="204">
        <v>926980</v>
      </c>
      <c r="E543" s="204">
        <v>385480</v>
      </c>
      <c r="F543" s="204">
        <v>825470</v>
      </c>
      <c r="G543" s="204">
        <v>811170</v>
      </c>
      <c r="H543" s="204">
        <v>799860</v>
      </c>
    </row>
    <row r="544" spans="1:8" x14ac:dyDescent="0.2">
      <c r="A544" s="208" t="s">
        <v>459</v>
      </c>
      <c r="B544" s="273"/>
      <c r="C544" s="204">
        <v>32070</v>
      </c>
      <c r="D544" s="204">
        <v>32570</v>
      </c>
      <c r="E544" s="204">
        <v>22210</v>
      </c>
      <c r="F544" s="204">
        <v>33630</v>
      </c>
      <c r="G544" s="204">
        <v>31580</v>
      </c>
      <c r="H544" s="204">
        <v>30440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1614.01</v>
      </c>
      <c r="D550" s="195">
        <v>1705.51</v>
      </c>
      <c r="E550" s="195">
        <v>1782.11</v>
      </c>
      <c r="F550" s="195">
        <v>1872.87</v>
      </c>
      <c r="G550" s="195">
        <v>2138.13</v>
      </c>
      <c r="H550" s="195">
        <v>2671.65</v>
      </c>
    </row>
    <row r="551" spans="1:8" ht="15.75" x14ac:dyDescent="0.2">
      <c r="A551" s="274" t="s">
        <v>473</v>
      </c>
      <c r="B551" s="275"/>
      <c r="C551" s="196">
        <v>5227013</v>
      </c>
      <c r="D551" s="196">
        <v>5295288</v>
      </c>
      <c r="E551" s="196">
        <v>5465757</v>
      </c>
      <c r="F551" s="196">
        <v>5502252</v>
      </c>
      <c r="G551" s="196">
        <v>5656451</v>
      </c>
      <c r="H551" s="196">
        <v>7531565</v>
      </c>
    </row>
    <row r="552" spans="1:8" ht="15.75" x14ac:dyDescent="0.2">
      <c r="A552" s="280" t="s">
        <v>474</v>
      </c>
      <c r="B552" s="275"/>
      <c r="C552" s="195">
        <v>308.77999999999997</v>
      </c>
      <c r="D552" s="195">
        <v>322.08</v>
      </c>
      <c r="E552" s="195">
        <v>326.05</v>
      </c>
      <c r="F552" s="195">
        <v>340.38</v>
      </c>
      <c r="G552" s="195">
        <v>378</v>
      </c>
      <c r="H552" s="195">
        <v>354.73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5.6691098568162568E-2</v>
      </c>
      <c r="D556" s="197">
        <f>IF(AND(D550&gt;0,E550&gt;0)=TRUE,E550/D550-1,"")</f>
        <v>4.4913251754607142E-2</v>
      </c>
      <c r="E556" s="197">
        <f>IF(AND(E550&gt;0,F550&gt;0)=TRUE,F550/E550-1,"")</f>
        <v>5.092839387018766E-2</v>
      </c>
      <c r="F556" s="197">
        <f>IF(AND(F550&gt;0,G550&gt;0)=TRUE,G550/F550-1,"")</f>
        <v>0.14163289496868448</v>
      </c>
      <c r="G556" s="197">
        <f>IF(AND(G550&gt;0,H550&gt;0)=TRUE,H550/G550-1,"")</f>
        <v>0.2495264553605252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1.3061953356534595E-2</v>
      </c>
      <c r="D557" s="197">
        <f t="shared" si="20"/>
        <v>3.2192583292919963E-2</v>
      </c>
      <c r="E557" s="197">
        <f t="shared" si="20"/>
        <v>6.6770257075094985E-3</v>
      </c>
      <c r="F557" s="197">
        <f t="shared" si="20"/>
        <v>2.8024706974526081E-2</v>
      </c>
      <c r="G557" s="197">
        <f t="shared" si="20"/>
        <v>0.33150008724551849</v>
      </c>
    </row>
    <row r="558" spans="1:8" ht="15.75" x14ac:dyDescent="0.2">
      <c r="A558" s="280" t="s">
        <v>474</v>
      </c>
      <c r="B558" s="275"/>
      <c r="C558" s="197">
        <f t="shared" si="20"/>
        <v>4.3072737871623801E-2</v>
      </c>
      <c r="D558" s="197">
        <f t="shared" si="20"/>
        <v>1.2326130153999193E-2</v>
      </c>
      <c r="E558" s="197">
        <f t="shared" si="20"/>
        <v>4.3950314368961685E-2</v>
      </c>
      <c r="F558" s="197">
        <f t="shared" si="20"/>
        <v>0.11052353252247493</v>
      </c>
      <c r="G558" s="197">
        <f t="shared" si="20"/>
        <v>-6.1560846560846483E-2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576.47</v>
      </c>
      <c r="D562" s="195">
        <v>697.36</v>
      </c>
      <c r="E562" s="195">
        <v>729.91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1777877</v>
      </c>
      <c r="D563" s="196">
        <v>1866341</v>
      </c>
      <c r="E563" s="196">
        <v>2004456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324.25</v>
      </c>
      <c r="D564" s="195">
        <v>373.65</v>
      </c>
      <c r="E564" s="195">
        <v>364.14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0.20970735684424158</v>
      </c>
      <c r="D568" s="197">
        <f>IF(AND(D562&gt;0,E562&gt;0)=TRUE,E562/D562-1,"")</f>
        <v>4.6676035333256705E-2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4.9758222869186186E-2</v>
      </c>
      <c r="D569" s="197">
        <f t="shared" si="21"/>
        <v>7.4003089467573169E-2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0.15235158057054732</v>
      </c>
      <c r="D570" s="197">
        <f t="shared" si="21"/>
        <v>-2.5451625853071036E-2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4634680</v>
      </c>
      <c r="E591" s="147">
        <v>1357447</v>
      </c>
      <c r="F591" s="147">
        <v>159948</v>
      </c>
      <c r="G591" s="147">
        <v>3373935</v>
      </c>
      <c r="H591" s="147">
        <v>1091259</v>
      </c>
      <c r="I591" s="147">
        <v>30119</v>
      </c>
    </row>
    <row r="592" spans="1:9" x14ac:dyDescent="0.2">
      <c r="A592" s="233" t="s">
        <v>121</v>
      </c>
      <c r="B592" s="234"/>
      <c r="C592" s="234"/>
      <c r="D592" s="148">
        <v>5391911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0.85956166561354597</v>
      </c>
      <c r="E593" s="87">
        <f t="shared" si="22"/>
        <v>0.25175619553067546</v>
      </c>
      <c r="F593" s="87">
        <f t="shared" si="22"/>
        <v>2.9664436226784902E-2</v>
      </c>
      <c r="G593" s="87">
        <f t="shared" si="22"/>
        <v>0.62574011329192936</v>
      </c>
      <c r="H593" s="87">
        <f t="shared" si="22"/>
        <v>0.20238816998277606</v>
      </c>
      <c r="I593" s="87">
        <f t="shared" si="22"/>
        <v>5.5859601540158956E-3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9188513</v>
      </c>
      <c r="E596" s="144">
        <v>3197869</v>
      </c>
      <c r="F596" s="144">
        <v>162969</v>
      </c>
      <c r="G596" s="144">
        <v>4348419</v>
      </c>
      <c r="H596" s="144">
        <v>1441679</v>
      </c>
      <c r="I596" s="144">
        <v>37577</v>
      </c>
    </row>
    <row r="597" spans="1:9" x14ac:dyDescent="0.2">
      <c r="A597" s="233" t="s">
        <v>125</v>
      </c>
      <c r="B597" s="234"/>
      <c r="C597" s="234"/>
      <c r="D597" s="143">
        <v>194969</v>
      </c>
      <c r="E597" s="144">
        <v>167360</v>
      </c>
      <c r="F597" s="144">
        <v>87</v>
      </c>
      <c r="G597" s="144">
        <v>3561</v>
      </c>
      <c r="H597" s="144">
        <v>21736</v>
      </c>
      <c r="I597" s="144">
        <v>1618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2.4</v>
      </c>
      <c r="F598" s="142">
        <v>1</v>
      </c>
      <c r="G598" s="142">
        <v>1.3</v>
      </c>
      <c r="H598" s="142">
        <v>1.3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79114.83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125082464110</v>
      </c>
      <c r="E601" s="151">
        <v>48601109900</v>
      </c>
      <c r="F601" s="151">
        <v>55359683534</v>
      </c>
      <c r="G601" s="151">
        <v>10138663760</v>
      </c>
      <c r="H601" s="151">
        <v>9735687487</v>
      </c>
      <c r="I601" s="151">
        <v>1247319429</v>
      </c>
    </row>
    <row r="602" spans="1:9" x14ac:dyDescent="0.2">
      <c r="A602" s="233" t="s">
        <v>130</v>
      </c>
      <c r="B602" s="234"/>
      <c r="C602" s="234"/>
      <c r="D602" s="152">
        <v>13612.92</v>
      </c>
      <c r="E602" s="153">
        <v>15197.97</v>
      </c>
      <c r="F602" s="153">
        <v>339694.56</v>
      </c>
      <c r="G602" s="153">
        <v>2331.5700000000002</v>
      </c>
      <c r="H602" s="153">
        <v>6753.02</v>
      </c>
      <c r="I602" s="153">
        <v>33193.69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47522848521</v>
      </c>
      <c r="E604" s="155">
        <v>28530225575</v>
      </c>
      <c r="F604" s="155">
        <v>1125506866</v>
      </c>
      <c r="G604" s="155">
        <v>9933410964</v>
      </c>
      <c r="H604" s="155">
        <v>6819411830</v>
      </c>
      <c r="I604" s="155">
        <v>1114293286</v>
      </c>
    </row>
    <row r="605" spans="1:9" x14ac:dyDescent="0.2">
      <c r="A605" s="233" t="s">
        <v>133</v>
      </c>
      <c r="B605" s="234"/>
      <c r="C605" s="234"/>
      <c r="D605" s="152">
        <v>5171.9799999999996</v>
      </c>
      <c r="E605" s="153">
        <v>8921.64</v>
      </c>
      <c r="F605" s="153">
        <v>6906.26</v>
      </c>
      <c r="G605" s="153">
        <v>2284.37</v>
      </c>
      <c r="H605" s="153">
        <v>4730.1899999999996</v>
      </c>
      <c r="I605" s="153">
        <v>29653.599999999999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67406834085</v>
      </c>
      <c r="E607" s="157">
        <v>39301543001</v>
      </c>
      <c r="F607" s="157">
        <v>3509357020</v>
      </c>
      <c r="G607" s="157">
        <v>9838013969</v>
      </c>
      <c r="H607" s="157">
        <v>14049666176</v>
      </c>
      <c r="I607" s="157">
        <v>708253919</v>
      </c>
    </row>
    <row r="608" spans="1:9" x14ac:dyDescent="0.2">
      <c r="A608" s="233" t="s">
        <v>112</v>
      </c>
      <c r="B608" s="234"/>
      <c r="C608" s="234"/>
      <c r="D608" s="158">
        <v>21436.98</v>
      </c>
      <c r="E608" s="159">
        <v>21357.72</v>
      </c>
      <c r="F608" s="159">
        <v>103695.21</v>
      </c>
      <c r="G608" s="159">
        <v>18827.62</v>
      </c>
      <c r="H608" s="159">
        <v>19069.169999999998</v>
      </c>
      <c r="I608" s="159">
        <v>63726.28</v>
      </c>
    </row>
    <row r="609" spans="1:9" x14ac:dyDescent="0.2">
      <c r="A609" s="233" t="s">
        <v>135</v>
      </c>
      <c r="B609" s="234"/>
      <c r="C609" s="234"/>
      <c r="D609" s="143">
        <v>3144418</v>
      </c>
      <c r="E609" s="144">
        <v>1840156</v>
      </c>
      <c r="F609" s="144">
        <v>33843</v>
      </c>
      <c r="G609" s="144">
        <v>522531</v>
      </c>
      <c r="H609" s="144">
        <v>736774</v>
      </c>
      <c r="I609" s="144">
        <v>11114</v>
      </c>
    </row>
    <row r="610" spans="1:9" x14ac:dyDescent="0.2">
      <c r="A610" s="233" t="s">
        <v>113</v>
      </c>
      <c r="B610" s="234"/>
      <c r="C610" s="234"/>
      <c r="D610" s="87">
        <v>4.4299999999999999E-2</v>
      </c>
      <c r="E610" s="89">
        <v>2.5899999999999999E-2</v>
      </c>
      <c r="F610" s="89">
        <v>5.0000000000000001E-4</v>
      </c>
      <c r="G610" s="89">
        <v>7.4000000000000003E-3</v>
      </c>
      <c r="H610" s="89">
        <v>1.04E-2</v>
      </c>
      <c r="I610" s="89">
        <v>2.0000000000000001E-4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0.95</v>
      </c>
      <c r="E612" s="142">
        <v>0.63</v>
      </c>
      <c r="F612" s="142">
        <v>0.05</v>
      </c>
      <c r="G612" s="142">
        <v>0.31</v>
      </c>
      <c r="H612" s="142">
        <v>0.27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1.1200000000000001</v>
      </c>
      <c r="E613" s="142">
        <v>0.67</v>
      </c>
      <c r="F613" s="142">
        <v>0.02</v>
      </c>
      <c r="G613" s="142">
        <v>0.62</v>
      </c>
      <c r="H613" s="142">
        <v>0.27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0.74</v>
      </c>
      <c r="E614" s="142">
        <v>0.56999999999999995</v>
      </c>
      <c r="F614" s="142">
        <v>0.02</v>
      </c>
      <c r="G614" s="142">
        <v>0.16</v>
      </c>
      <c r="H614" s="142">
        <v>0.25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0.47</v>
      </c>
      <c r="E615" s="142">
        <v>0.33</v>
      </c>
      <c r="F615" s="142">
        <v>0.01</v>
      </c>
      <c r="G615" s="142">
        <v>0.1</v>
      </c>
      <c r="H615" s="142">
        <v>0.2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25.22</v>
      </c>
      <c r="E616" s="142">
        <v>15.38</v>
      </c>
      <c r="F616" s="142">
        <v>0.51</v>
      </c>
      <c r="G616" s="142">
        <v>7.19</v>
      </c>
      <c r="H616" s="142">
        <v>8.73</v>
      </c>
      <c r="I616" s="142">
        <v>0.19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28.49</v>
      </c>
      <c r="E618" s="142">
        <v>17.59</v>
      </c>
      <c r="F618" s="142">
        <v>0.62</v>
      </c>
      <c r="G618" s="142">
        <v>8.3699999999999992</v>
      </c>
      <c r="H618" s="142">
        <v>9.7200000000000006</v>
      </c>
      <c r="I618" s="142">
        <v>0.2</v>
      </c>
    </row>
    <row r="619" spans="1:9" x14ac:dyDescent="0.2">
      <c r="A619" s="263" t="s">
        <v>144</v>
      </c>
      <c r="B619" s="234"/>
      <c r="C619" s="234"/>
      <c r="D619" s="141">
        <v>27.54</v>
      </c>
      <c r="E619" s="142">
        <v>16.96</v>
      </c>
      <c r="F619" s="142">
        <v>0.56000000000000005</v>
      </c>
      <c r="G619" s="142">
        <v>8.06</v>
      </c>
      <c r="H619" s="142">
        <v>9.4499999999999993</v>
      </c>
      <c r="I619" s="142">
        <v>0.2</v>
      </c>
    </row>
    <row r="620" spans="1:9" x14ac:dyDescent="0.2">
      <c r="A620" s="263" t="s">
        <v>145</v>
      </c>
      <c r="B620" s="234"/>
      <c r="C620" s="234"/>
      <c r="D620" s="141">
        <v>26.43</v>
      </c>
      <c r="E620" s="142">
        <v>16.29</v>
      </c>
      <c r="F620" s="142">
        <v>0.54</v>
      </c>
      <c r="G620" s="142">
        <v>7.45</v>
      </c>
      <c r="H620" s="142">
        <v>9.19</v>
      </c>
      <c r="I620" s="142">
        <v>0.19</v>
      </c>
    </row>
    <row r="621" spans="1:9" x14ac:dyDescent="0.2">
      <c r="A621" s="263" t="s">
        <v>146</v>
      </c>
      <c r="B621" s="234"/>
      <c r="C621" s="234"/>
      <c r="D621" s="141">
        <v>25.69</v>
      </c>
      <c r="E621" s="142">
        <v>15.71</v>
      </c>
      <c r="F621" s="142">
        <v>0.52</v>
      </c>
      <c r="G621" s="142">
        <v>7.29</v>
      </c>
      <c r="H621" s="142">
        <v>8.94</v>
      </c>
      <c r="I621" s="142">
        <v>0.19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4545641</v>
      </c>
      <c r="E623" s="144">
        <v>1280972</v>
      </c>
      <c r="F623" s="144">
        <v>159292</v>
      </c>
      <c r="G623" s="144">
        <v>3309736</v>
      </c>
      <c r="H623" s="144">
        <v>1067071</v>
      </c>
      <c r="I623" s="144">
        <v>21594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0.6663</v>
      </c>
      <c r="E625" s="89">
        <v>0.30880000000000002</v>
      </c>
      <c r="F625" s="89">
        <v>0.78349999999999997</v>
      </c>
      <c r="G625" s="89">
        <v>0.84709999999999996</v>
      </c>
      <c r="H625" s="89">
        <v>0.63729999999999998</v>
      </c>
      <c r="I625" s="89">
        <v>0.85699999999999998</v>
      </c>
    </row>
    <row r="626" spans="1:9" x14ac:dyDescent="0.2">
      <c r="A626" s="233" t="s">
        <v>150</v>
      </c>
      <c r="B626" s="234"/>
      <c r="C626" s="234"/>
      <c r="D626" s="87">
        <v>6.7000000000000002E-3</v>
      </c>
      <c r="E626" s="89">
        <v>2.6700000000000002E-2</v>
      </c>
      <c r="F626" s="89">
        <v>0</v>
      </c>
      <c r="G626" s="89">
        <v>4.0000000000000002E-4</v>
      </c>
      <c r="H626" s="89">
        <v>4.0000000000000002E-4</v>
      </c>
      <c r="I626" s="89">
        <v>3.0999999999999999E-3</v>
      </c>
    </row>
    <row r="627" spans="1:9" x14ac:dyDescent="0.2">
      <c r="A627" s="233" t="s">
        <v>151</v>
      </c>
      <c r="B627" s="234"/>
      <c r="C627" s="234"/>
      <c r="D627" s="87">
        <v>2.7000000000000001E-3</v>
      </c>
      <c r="E627" s="89">
        <v>1.06E-2</v>
      </c>
      <c r="F627" s="89">
        <v>0</v>
      </c>
      <c r="G627" s="89">
        <v>2.0000000000000001E-4</v>
      </c>
      <c r="H627" s="89">
        <v>2.0000000000000001E-4</v>
      </c>
      <c r="I627" s="89">
        <v>4.0000000000000001E-3</v>
      </c>
    </row>
    <row r="628" spans="1:9" x14ac:dyDescent="0.2">
      <c r="A628" s="233" t="s">
        <v>152</v>
      </c>
      <c r="B628" s="234"/>
      <c r="C628" s="234"/>
      <c r="D628" s="87">
        <v>2.0999999999999999E-3</v>
      </c>
      <c r="E628" s="89">
        <v>8.3000000000000001E-3</v>
      </c>
      <c r="F628" s="89">
        <v>0</v>
      </c>
      <c r="G628" s="89">
        <v>1E-4</v>
      </c>
      <c r="H628" s="89">
        <v>1.1000000000000001E-3</v>
      </c>
      <c r="I628" s="89">
        <v>2.2000000000000001E-3</v>
      </c>
    </row>
    <row r="629" spans="1:9" x14ac:dyDescent="0.2">
      <c r="A629" s="233" t="s">
        <v>153</v>
      </c>
      <c r="B629" s="234"/>
      <c r="C629" s="234"/>
      <c r="D629" s="87">
        <v>5.11E-2</v>
      </c>
      <c r="E629" s="89">
        <v>2.5899999999999999E-2</v>
      </c>
      <c r="F629" s="89">
        <v>2.4899999999999999E-2</v>
      </c>
      <c r="G629" s="89">
        <v>6.2899999999999998E-2</v>
      </c>
      <c r="H629" s="89">
        <v>2.3800000000000002E-2</v>
      </c>
      <c r="I629" s="89">
        <v>2.5100000000000001E-2</v>
      </c>
    </row>
    <row r="630" spans="1:9" x14ac:dyDescent="0.2">
      <c r="A630" s="233" t="s">
        <v>154</v>
      </c>
      <c r="B630" s="234"/>
      <c r="C630" s="234"/>
      <c r="D630" s="87">
        <v>1.2500000000000001E-2</v>
      </c>
      <c r="E630" s="89">
        <v>2.93E-2</v>
      </c>
      <c r="F630" s="89">
        <v>1.8499999999999999E-2</v>
      </c>
      <c r="G630" s="89">
        <v>4.0000000000000001E-3</v>
      </c>
      <c r="H630" s="89">
        <v>1.4800000000000001E-2</v>
      </c>
      <c r="I630" s="89">
        <v>1.09E-2</v>
      </c>
    </row>
    <row r="631" spans="1:9" x14ac:dyDescent="0.2">
      <c r="A631" s="233" t="s">
        <v>155</v>
      </c>
      <c r="B631" s="234"/>
      <c r="C631" s="234"/>
      <c r="D631" s="87">
        <v>1.21E-2</v>
      </c>
      <c r="E631" s="89">
        <v>2.58E-2</v>
      </c>
      <c r="F631" s="89">
        <v>7.4999999999999997E-3</v>
      </c>
      <c r="G631" s="89">
        <v>6.1999999999999998E-3</v>
      </c>
      <c r="H631" s="89">
        <v>1.03E-2</v>
      </c>
      <c r="I631" s="89">
        <v>8.0000000000000002E-3</v>
      </c>
    </row>
    <row r="632" spans="1:9" x14ac:dyDescent="0.2">
      <c r="A632" s="233" t="s">
        <v>156</v>
      </c>
      <c r="B632" s="234"/>
      <c r="C632" s="234"/>
      <c r="D632" s="87">
        <v>8.8000000000000005E-3</v>
      </c>
      <c r="E632" s="89">
        <v>2.5000000000000001E-2</v>
      </c>
      <c r="F632" s="89">
        <v>5.4999999999999997E-3</v>
      </c>
      <c r="G632" s="89">
        <v>2E-3</v>
      </c>
      <c r="H632" s="89">
        <v>8.9999999999999993E-3</v>
      </c>
      <c r="I632" s="89">
        <v>5.0000000000000001E-3</v>
      </c>
    </row>
    <row r="633" spans="1:9" x14ac:dyDescent="0.2">
      <c r="A633" s="233" t="s">
        <v>157</v>
      </c>
      <c r="B633" s="234"/>
      <c r="C633" s="234"/>
      <c r="D633" s="87">
        <v>5.4999999999999997E-3</v>
      </c>
      <c r="E633" s="89">
        <v>1.41E-2</v>
      </c>
      <c r="F633" s="89">
        <v>3.3999999999999998E-3</v>
      </c>
      <c r="G633" s="89">
        <v>1.4E-3</v>
      </c>
      <c r="H633" s="89">
        <v>7.1999999999999998E-3</v>
      </c>
      <c r="I633" s="89">
        <v>2E-3</v>
      </c>
    </row>
    <row r="634" spans="1:9" x14ac:dyDescent="0.2">
      <c r="A634" s="233" t="s">
        <v>158</v>
      </c>
      <c r="B634" s="234"/>
      <c r="C634" s="234"/>
      <c r="D634" s="87">
        <v>0.23219999999999999</v>
      </c>
      <c r="E634" s="89">
        <v>0.52539999999999998</v>
      </c>
      <c r="F634" s="89">
        <v>0.15670000000000001</v>
      </c>
      <c r="G634" s="89">
        <v>7.5700000000000003E-2</v>
      </c>
      <c r="H634" s="89">
        <v>0.2959</v>
      </c>
      <c r="I634" s="89">
        <v>8.2600000000000007E-2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0.3337</v>
      </c>
      <c r="E636" s="89">
        <v>0.69120000000000004</v>
      </c>
      <c r="F636" s="89">
        <v>0.2165</v>
      </c>
      <c r="G636" s="89">
        <v>0.15290000000000001</v>
      </c>
      <c r="H636" s="89">
        <v>0.36270000000000002</v>
      </c>
      <c r="I636" s="89">
        <v>0.14299999999999999</v>
      </c>
    </row>
    <row r="637" spans="1:9" x14ac:dyDescent="0.2">
      <c r="A637" s="233" t="s">
        <v>160</v>
      </c>
      <c r="B637" s="234"/>
      <c r="C637" s="234"/>
      <c r="D637" s="87">
        <v>0.3271</v>
      </c>
      <c r="E637" s="89">
        <v>0.66449999999999998</v>
      </c>
      <c r="F637" s="89">
        <v>0.2165</v>
      </c>
      <c r="G637" s="89">
        <v>0.15240000000000001</v>
      </c>
      <c r="H637" s="89">
        <v>0.36230000000000001</v>
      </c>
      <c r="I637" s="89">
        <v>0.1399</v>
      </c>
    </row>
    <row r="638" spans="1:9" x14ac:dyDescent="0.2">
      <c r="A638" s="233" t="s">
        <v>161</v>
      </c>
      <c r="B638" s="234"/>
      <c r="C638" s="234"/>
      <c r="D638" s="87">
        <v>0.32440000000000002</v>
      </c>
      <c r="E638" s="89">
        <v>0.65390000000000004</v>
      </c>
      <c r="F638" s="89">
        <v>0.2165</v>
      </c>
      <c r="G638" s="89">
        <v>0.15229999999999999</v>
      </c>
      <c r="H638" s="89">
        <v>0.36209999999999998</v>
      </c>
      <c r="I638" s="89">
        <v>0.13589999999999999</v>
      </c>
    </row>
    <row r="639" spans="1:9" x14ac:dyDescent="0.2">
      <c r="A639" s="233" t="s">
        <v>162</v>
      </c>
      <c r="B639" s="234"/>
      <c r="C639" s="234"/>
      <c r="D639" s="87">
        <v>0.32229999999999998</v>
      </c>
      <c r="E639" s="89">
        <v>0.64549999999999996</v>
      </c>
      <c r="F639" s="89">
        <v>0.2165</v>
      </c>
      <c r="G639" s="89">
        <v>0.1522</v>
      </c>
      <c r="H639" s="89">
        <v>0.36099999999999999</v>
      </c>
      <c r="I639" s="89">
        <v>0.1336</v>
      </c>
    </row>
    <row r="640" spans="1:9" x14ac:dyDescent="0.2">
      <c r="A640" s="233" t="s">
        <v>163</v>
      </c>
      <c r="B640" s="234"/>
      <c r="C640" s="234"/>
      <c r="D640" s="87">
        <v>0.2712</v>
      </c>
      <c r="E640" s="89">
        <v>0.61960000000000004</v>
      </c>
      <c r="F640" s="89">
        <v>0.19159999999999999</v>
      </c>
      <c r="G640" s="89">
        <v>8.9300000000000004E-2</v>
      </c>
      <c r="H640" s="89">
        <v>0.3372</v>
      </c>
      <c r="I640" s="89">
        <v>0.1086</v>
      </c>
    </row>
    <row r="641" spans="1:9" x14ac:dyDescent="0.2">
      <c r="A641" s="233" t="s">
        <v>164</v>
      </c>
      <c r="B641" s="234"/>
      <c r="C641" s="234"/>
      <c r="D641" s="87">
        <v>0.25869999999999999</v>
      </c>
      <c r="E641" s="89">
        <v>0.59030000000000005</v>
      </c>
      <c r="F641" s="89">
        <v>0.1731</v>
      </c>
      <c r="G641" s="89">
        <v>8.5300000000000001E-2</v>
      </c>
      <c r="H641" s="89">
        <v>0.32240000000000002</v>
      </c>
      <c r="I641" s="89">
        <v>9.7699999999999995E-2</v>
      </c>
    </row>
    <row r="642" spans="1:9" x14ac:dyDescent="0.2">
      <c r="A642" s="233" t="s">
        <v>165</v>
      </c>
      <c r="B642" s="234"/>
      <c r="C642" s="234"/>
      <c r="D642" s="87">
        <v>0.24660000000000001</v>
      </c>
      <c r="E642" s="89">
        <v>0.5645</v>
      </c>
      <c r="F642" s="89">
        <v>0.1656</v>
      </c>
      <c r="G642" s="89">
        <v>7.9100000000000004E-2</v>
      </c>
      <c r="H642" s="89">
        <v>0.31209999999999999</v>
      </c>
      <c r="I642" s="89">
        <v>8.9700000000000002E-2</v>
      </c>
    </row>
    <row r="643" spans="1:9" x14ac:dyDescent="0.2">
      <c r="A643" s="233" t="s">
        <v>166</v>
      </c>
      <c r="B643" s="234"/>
      <c r="C643" s="234"/>
      <c r="D643" s="87">
        <v>0.23780000000000001</v>
      </c>
      <c r="E643" s="89">
        <v>0.53959999999999997</v>
      </c>
      <c r="F643" s="89">
        <v>0.16009999999999999</v>
      </c>
      <c r="G643" s="89">
        <v>7.7100000000000002E-2</v>
      </c>
      <c r="H643" s="89">
        <v>0.30309999999999998</v>
      </c>
      <c r="I643" s="89">
        <v>8.4699999999999998E-2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5.1923305419191046E-2</v>
      </c>
      <c r="C772" s="96">
        <f t="shared" ref="C772:C779" si="24">-D68/$B$58</f>
        <v>-5.2482841107626056E-2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8.5867813785552943E-2</v>
      </c>
      <c r="C773" s="96">
        <f t="shared" si="24"/>
        <v>-7.6474221954410268E-2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2.8193202884124583E-2</v>
      </c>
      <c r="C774" s="96">
        <f t="shared" si="24"/>
        <v>-2.6614924265662452E-2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6.1282039934965345E-2</v>
      </c>
      <c r="C775" s="96">
        <f t="shared" si="24"/>
        <v>-6.2565395354701986E-2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8.2930251421269141E-2</v>
      </c>
      <c r="C776" s="96">
        <f t="shared" si="24"/>
        <v>-9.1465898633714474E-2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6.5900028007095129E-2</v>
      </c>
      <c r="C777" s="96">
        <f t="shared" si="24"/>
        <v>-7.1422184529171637E-2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5.5440560093405478E-2</v>
      </c>
      <c r="C778" s="96">
        <f t="shared" si="24"/>
        <v>-7.1751813489720428E-2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4.9272633915743505E-2</v>
      </c>
      <c r="C779" s="96">
        <f t="shared" si="24"/>
        <v>-6.6412885203645536E-2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73.63</v>
      </c>
      <c r="D785" s="97">
        <v>79.349999999999994</v>
      </c>
      <c r="E785" s="97">
        <v>80.08</v>
      </c>
      <c r="F785" s="97">
        <v>89.58</v>
      </c>
      <c r="G785" s="94">
        <v>47.48</v>
      </c>
      <c r="H785" s="97">
        <v>44.32</v>
      </c>
      <c r="I785" s="97">
        <v>44.17</v>
      </c>
      <c r="J785" s="97">
        <v>51.39</v>
      </c>
      <c r="K785" s="94">
        <v>8.25</v>
      </c>
      <c r="L785" s="94">
        <v>12.41</v>
      </c>
      <c r="M785" s="94">
        <v>11.09</v>
      </c>
      <c r="N785" s="97">
        <v>9.69</v>
      </c>
      <c r="O785" s="94">
        <v>2.4</v>
      </c>
      <c r="P785" s="94">
        <v>2.95</v>
      </c>
      <c r="Q785" s="94">
        <v>2.79</v>
      </c>
      <c r="R785" s="97">
        <v>3.08</v>
      </c>
      <c r="W785" s="93"/>
    </row>
    <row r="786" spans="1:23" x14ac:dyDescent="0.2">
      <c r="A786" s="94"/>
      <c r="B786" s="94" t="s">
        <v>225</v>
      </c>
      <c r="C786" s="94">
        <v>88.74</v>
      </c>
      <c r="D786" s="97">
        <v>79.23</v>
      </c>
      <c r="E786" s="97">
        <v>83.01</v>
      </c>
      <c r="F786" s="97">
        <v>90.59</v>
      </c>
      <c r="G786" s="94">
        <v>52.48</v>
      </c>
      <c r="H786" s="97">
        <v>42.06</v>
      </c>
      <c r="I786" s="97">
        <v>45.86</v>
      </c>
      <c r="J786" s="97">
        <v>50.86</v>
      </c>
      <c r="K786" s="94">
        <v>9.75</v>
      </c>
      <c r="L786" s="94">
        <v>13.46</v>
      </c>
      <c r="M786" s="94">
        <v>10.31</v>
      </c>
      <c r="N786" s="97">
        <v>10.1</v>
      </c>
      <c r="O786" s="94">
        <v>2.34</v>
      </c>
      <c r="P786" s="94">
        <v>3.81</v>
      </c>
      <c r="Q786" s="94">
        <v>3.28</v>
      </c>
      <c r="R786" s="97">
        <v>3.89</v>
      </c>
      <c r="W786" s="93"/>
    </row>
    <row r="787" spans="1:23" x14ac:dyDescent="0.2">
      <c r="A787" s="94"/>
      <c r="B787" s="94" t="s">
        <v>226</v>
      </c>
      <c r="C787" s="94">
        <v>112.97</v>
      </c>
      <c r="D787" s="97">
        <v>85.43</v>
      </c>
      <c r="E787" s="97">
        <v>100.91</v>
      </c>
      <c r="F787" s="97">
        <v>108.37</v>
      </c>
      <c r="G787" s="94">
        <v>65.92</v>
      </c>
      <c r="H787" s="97">
        <v>44.52</v>
      </c>
      <c r="I787" s="97">
        <v>51.46</v>
      </c>
      <c r="J787" s="97">
        <v>59.15</v>
      </c>
      <c r="K787" s="94">
        <v>11.76</v>
      </c>
      <c r="L787" s="94">
        <v>16.48</v>
      </c>
      <c r="M787" s="94">
        <v>13.67</v>
      </c>
      <c r="N787" s="97">
        <v>14.2</v>
      </c>
      <c r="O787" s="94">
        <v>3.27</v>
      </c>
      <c r="P787" s="94">
        <v>3.75</v>
      </c>
      <c r="Q787" s="94">
        <v>5.5</v>
      </c>
      <c r="R787" s="97">
        <v>4.8499999999999996</v>
      </c>
      <c r="W787" s="93"/>
    </row>
    <row r="788" spans="1:23" x14ac:dyDescent="0.2">
      <c r="A788" s="94"/>
      <c r="B788" s="94" t="s">
        <v>227</v>
      </c>
      <c r="C788" s="94">
        <v>111.19</v>
      </c>
      <c r="D788" s="97">
        <v>68.84</v>
      </c>
      <c r="E788" s="97">
        <v>96.96</v>
      </c>
      <c r="F788" s="97">
        <v>96.14</v>
      </c>
      <c r="G788" s="94">
        <v>66.87</v>
      </c>
      <c r="H788" s="97">
        <v>35.79</v>
      </c>
      <c r="I788" s="97">
        <v>50.4</v>
      </c>
      <c r="J788" s="97">
        <v>51.19</v>
      </c>
      <c r="K788" s="94">
        <v>12.85</v>
      </c>
      <c r="L788" s="94">
        <v>12.64</v>
      </c>
      <c r="M788" s="94">
        <v>13.61</v>
      </c>
      <c r="N788" s="97">
        <v>12.26</v>
      </c>
      <c r="O788" s="94">
        <v>2.64</v>
      </c>
      <c r="P788" s="94">
        <v>2.66</v>
      </c>
      <c r="Q788" s="94">
        <v>4.75</v>
      </c>
      <c r="R788" s="97">
        <v>4.51</v>
      </c>
      <c r="W788" s="93"/>
    </row>
    <row r="789" spans="1:23" x14ac:dyDescent="0.2">
      <c r="A789" s="94"/>
      <c r="B789" s="94" t="s">
        <v>228</v>
      </c>
      <c r="C789" s="94">
        <v>114.85</v>
      </c>
      <c r="D789" s="97">
        <v>71.94</v>
      </c>
      <c r="E789" s="97">
        <v>97.81</v>
      </c>
      <c r="F789" s="97">
        <v>109.63</v>
      </c>
      <c r="G789" s="94">
        <v>65.989999999999995</v>
      </c>
      <c r="H789" s="97">
        <v>37.17</v>
      </c>
      <c r="I789" s="97">
        <v>50.52</v>
      </c>
      <c r="J789" s="97">
        <v>58.83</v>
      </c>
      <c r="K789" s="94">
        <v>13.94</v>
      </c>
      <c r="L789" s="94">
        <v>12.17</v>
      </c>
      <c r="M789" s="94">
        <v>13.34</v>
      </c>
      <c r="N789" s="97">
        <v>13.93</v>
      </c>
      <c r="O789" s="94">
        <v>3.19</v>
      </c>
      <c r="P789" s="94">
        <v>2.63</v>
      </c>
      <c r="Q789" s="94">
        <v>4.68</v>
      </c>
      <c r="R789" s="97">
        <v>4.53</v>
      </c>
      <c r="W789" s="93"/>
    </row>
    <row r="790" spans="1:23" x14ac:dyDescent="0.2">
      <c r="A790" s="94"/>
      <c r="B790" s="94" t="s">
        <v>229</v>
      </c>
      <c r="C790" s="94">
        <v>104.28</v>
      </c>
      <c r="D790" s="97">
        <v>72.680000000000007</v>
      </c>
      <c r="E790" s="97">
        <v>101.51</v>
      </c>
      <c r="F790" s="97">
        <v>104.52</v>
      </c>
      <c r="G790" s="94">
        <v>61.93</v>
      </c>
      <c r="H790" s="97">
        <v>37.869999999999997</v>
      </c>
      <c r="I790" s="97">
        <v>57.14</v>
      </c>
      <c r="J790" s="97">
        <v>56.17</v>
      </c>
      <c r="K790" s="94">
        <v>12.12</v>
      </c>
      <c r="L790" s="94">
        <v>12.49</v>
      </c>
      <c r="M790" s="94">
        <v>11.74</v>
      </c>
      <c r="N790" s="97">
        <v>13.38</v>
      </c>
      <c r="O790" s="94">
        <v>2.78</v>
      </c>
      <c r="P790" s="94">
        <v>2.78</v>
      </c>
      <c r="Q790" s="94">
        <v>4.1500000000000004</v>
      </c>
      <c r="R790" s="97">
        <v>4.3</v>
      </c>
      <c r="W790" s="93"/>
    </row>
    <row r="791" spans="1:23" x14ac:dyDescent="0.2">
      <c r="A791" s="94"/>
      <c r="B791" s="94" t="s">
        <v>230</v>
      </c>
      <c r="C791" s="94">
        <v>116.51</v>
      </c>
      <c r="D791" s="97">
        <v>82.31</v>
      </c>
      <c r="E791" s="97">
        <v>101.7</v>
      </c>
      <c r="F791" s="97">
        <v>97.58</v>
      </c>
      <c r="G791" s="94">
        <v>69.87</v>
      </c>
      <c r="H791" s="97">
        <v>43.32</v>
      </c>
      <c r="I791" s="97">
        <v>58.12</v>
      </c>
      <c r="J791" s="97">
        <v>52.42</v>
      </c>
      <c r="K791" s="94">
        <v>14.25</v>
      </c>
      <c r="L791" s="94">
        <v>13.31</v>
      </c>
      <c r="M791" s="94">
        <v>13.55</v>
      </c>
      <c r="N791" s="97">
        <v>11.16</v>
      </c>
      <c r="O791" s="94">
        <v>3.07</v>
      </c>
      <c r="P791" s="94">
        <v>3.19</v>
      </c>
      <c r="Q791" s="94">
        <v>4.12</v>
      </c>
      <c r="R791" s="97">
        <v>4.03</v>
      </c>
      <c r="W791" s="93"/>
    </row>
    <row r="792" spans="1:23" x14ac:dyDescent="0.2">
      <c r="A792" s="94"/>
      <c r="B792" s="94" t="s">
        <v>231</v>
      </c>
      <c r="C792" s="94">
        <v>100.56</v>
      </c>
      <c r="D792" s="97">
        <v>78.239999999999995</v>
      </c>
      <c r="E792" s="97">
        <v>93.18</v>
      </c>
      <c r="F792" s="97">
        <v>100.27</v>
      </c>
      <c r="G792" s="94">
        <v>59.74</v>
      </c>
      <c r="H792" s="97">
        <v>40.799999999999997</v>
      </c>
      <c r="I792" s="97">
        <v>52.91</v>
      </c>
      <c r="J792" s="97">
        <v>56.34</v>
      </c>
      <c r="K792" s="94">
        <v>14.14</v>
      </c>
      <c r="L792" s="94">
        <v>12.73</v>
      </c>
      <c r="M792" s="94">
        <v>12.02</v>
      </c>
      <c r="N792" s="97">
        <v>11.77</v>
      </c>
      <c r="O792" s="94">
        <v>3.52</v>
      </c>
      <c r="P792" s="94">
        <v>2.92</v>
      </c>
      <c r="Q792" s="94">
        <v>4.2699999999999996</v>
      </c>
      <c r="R792" s="97">
        <v>3.95</v>
      </c>
      <c r="W792" s="93"/>
    </row>
    <row r="793" spans="1:23" x14ac:dyDescent="0.2">
      <c r="A793" s="94"/>
      <c r="B793" s="94" t="s">
        <v>232</v>
      </c>
      <c r="C793" s="94">
        <v>84.02</v>
      </c>
      <c r="D793" s="97">
        <v>83.67</v>
      </c>
      <c r="E793" s="97">
        <v>89.12</v>
      </c>
      <c r="F793" s="97">
        <v>93.21</v>
      </c>
      <c r="G793" s="94">
        <v>49.81</v>
      </c>
      <c r="H793" s="97">
        <v>44.95</v>
      </c>
      <c r="I793" s="97">
        <v>51.07</v>
      </c>
      <c r="J793" s="97">
        <v>52.71</v>
      </c>
      <c r="K793" s="94">
        <v>12.06</v>
      </c>
      <c r="L793" s="94">
        <v>11.73</v>
      </c>
      <c r="M793" s="94">
        <v>11.16</v>
      </c>
      <c r="N793" s="97">
        <v>10.029999999999999</v>
      </c>
      <c r="O793" s="94">
        <v>3.52</v>
      </c>
      <c r="P793" s="94">
        <v>3.19</v>
      </c>
      <c r="Q793" s="94">
        <v>3.37</v>
      </c>
      <c r="R793" s="97">
        <v>3.96</v>
      </c>
      <c r="W793" s="93"/>
    </row>
    <row r="794" spans="1:23" x14ac:dyDescent="0.2">
      <c r="A794" s="94"/>
      <c r="B794" s="94" t="s">
        <v>233</v>
      </c>
      <c r="C794" s="94">
        <v>93.97</v>
      </c>
      <c r="D794" s="97">
        <v>93.51</v>
      </c>
      <c r="E794" s="97">
        <v>100.66</v>
      </c>
      <c r="F794" s="97">
        <v>97.95</v>
      </c>
      <c r="G794" s="94">
        <v>53.91</v>
      </c>
      <c r="H794" s="97">
        <v>49.03</v>
      </c>
      <c r="I794" s="97">
        <v>55.11</v>
      </c>
      <c r="J794" s="97">
        <v>54.65</v>
      </c>
      <c r="K794" s="94">
        <v>13.72</v>
      </c>
      <c r="L794" s="94">
        <v>12.52</v>
      </c>
      <c r="M794" s="94">
        <v>12.68</v>
      </c>
      <c r="N794" s="97">
        <v>11.86</v>
      </c>
      <c r="O794" s="94">
        <v>3.99</v>
      </c>
      <c r="P794" s="94">
        <v>4.0999999999999996</v>
      </c>
      <c r="Q794" s="94">
        <v>4.3099999999999996</v>
      </c>
      <c r="R794" s="97">
        <v>3.99</v>
      </c>
      <c r="W794" s="93"/>
    </row>
    <row r="795" spans="1:23" x14ac:dyDescent="0.2">
      <c r="A795" s="94"/>
      <c r="B795" s="94" t="s">
        <v>234</v>
      </c>
      <c r="C795" s="94">
        <v>81.86</v>
      </c>
      <c r="D795" s="97">
        <v>84.96</v>
      </c>
      <c r="E795" s="97">
        <v>94.06</v>
      </c>
      <c r="F795" s="97">
        <v>92.4</v>
      </c>
      <c r="G795" s="94">
        <v>48.41</v>
      </c>
      <c r="H795" s="97">
        <v>46.48</v>
      </c>
      <c r="I795" s="97">
        <v>53.38</v>
      </c>
      <c r="J795" s="97">
        <v>51.43</v>
      </c>
      <c r="K795" s="94">
        <v>11.51</v>
      </c>
      <c r="L795" s="94">
        <v>11.86</v>
      </c>
      <c r="M795" s="94">
        <v>11.45</v>
      </c>
      <c r="N795" s="97">
        <v>11.18</v>
      </c>
      <c r="O795" s="94">
        <v>2.73</v>
      </c>
      <c r="P795" s="94">
        <v>3.3</v>
      </c>
      <c r="Q795" s="94">
        <v>3.58</v>
      </c>
      <c r="R795" s="97">
        <v>3.86</v>
      </c>
      <c r="W795" s="93"/>
    </row>
    <row r="796" spans="1:23" x14ac:dyDescent="0.2">
      <c r="A796" s="94"/>
      <c r="B796" s="94" t="s">
        <v>235</v>
      </c>
      <c r="C796" s="94">
        <v>80.34</v>
      </c>
      <c r="D796" s="97">
        <v>85.72</v>
      </c>
      <c r="E796" s="97">
        <v>102.4</v>
      </c>
      <c r="F796" s="97"/>
      <c r="G796" s="94">
        <v>46.85</v>
      </c>
      <c r="H796" s="97">
        <v>47.12</v>
      </c>
      <c r="I796" s="97">
        <v>58.8</v>
      </c>
      <c r="J796" s="97"/>
      <c r="K796" s="94">
        <v>12.06</v>
      </c>
      <c r="L796" s="94">
        <v>12.4</v>
      </c>
      <c r="M796" s="94">
        <v>11.88</v>
      </c>
      <c r="N796" s="97"/>
      <c r="O796" s="94">
        <v>2.63</v>
      </c>
      <c r="P796" s="94">
        <v>3.02</v>
      </c>
      <c r="Q796" s="94">
        <v>3.8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1.76</v>
      </c>
      <c r="D801" s="97">
        <v>0.61</v>
      </c>
      <c r="E801" s="97">
        <v>0.53</v>
      </c>
      <c r="F801" s="97">
        <v>0.81</v>
      </c>
      <c r="G801" s="94">
        <v>6.17</v>
      </c>
      <c r="H801" s="97">
        <v>8.69</v>
      </c>
      <c r="I801" s="97">
        <v>8.19</v>
      </c>
      <c r="J801" s="97">
        <v>10.06</v>
      </c>
      <c r="K801" s="94">
        <v>1.37</v>
      </c>
      <c r="L801" s="94">
        <v>0.33</v>
      </c>
      <c r="M801" s="94">
        <v>0.18</v>
      </c>
      <c r="N801" s="97">
        <v>0.28999999999999998</v>
      </c>
      <c r="O801" s="94">
        <v>6.2</v>
      </c>
      <c r="P801" s="94">
        <v>10.039999999999999</v>
      </c>
      <c r="Q801" s="94">
        <v>13.12</v>
      </c>
      <c r="R801" s="97">
        <v>14.26</v>
      </c>
    </row>
    <row r="802" spans="1:18" x14ac:dyDescent="0.2">
      <c r="A802" s="94"/>
      <c r="B802" s="94" t="s">
        <v>225</v>
      </c>
      <c r="C802" s="94">
        <v>3.02</v>
      </c>
      <c r="D802" s="97">
        <v>0.93</v>
      </c>
      <c r="E802" s="97">
        <v>1.23</v>
      </c>
      <c r="F802" s="97">
        <v>0.64</v>
      </c>
      <c r="G802" s="94">
        <v>10.039999999999999</v>
      </c>
      <c r="H802" s="97">
        <v>8.2799999999999994</v>
      </c>
      <c r="I802" s="97">
        <v>8.2200000000000006</v>
      </c>
      <c r="J802" s="97">
        <v>10.210000000000001</v>
      </c>
      <c r="K802" s="94">
        <v>1.43</v>
      </c>
      <c r="L802" s="94">
        <v>0.35</v>
      </c>
      <c r="M802" s="94">
        <v>0.38</v>
      </c>
      <c r="N802" s="97">
        <v>0.24</v>
      </c>
      <c r="O802" s="94">
        <v>9.68</v>
      </c>
      <c r="P802" s="94">
        <v>10.34</v>
      </c>
      <c r="Q802" s="94">
        <v>13.73</v>
      </c>
      <c r="R802" s="97">
        <v>14.66</v>
      </c>
    </row>
    <row r="803" spans="1:18" x14ac:dyDescent="0.2">
      <c r="A803" s="94"/>
      <c r="B803" s="94" t="s">
        <v>226</v>
      </c>
      <c r="C803" s="94">
        <v>2.95</v>
      </c>
      <c r="D803" s="97">
        <v>0.81</v>
      </c>
      <c r="E803" s="97">
        <v>1.22</v>
      </c>
      <c r="F803" s="97">
        <v>0.62</v>
      </c>
      <c r="G803" s="94">
        <v>13.93</v>
      </c>
      <c r="H803" s="97">
        <v>9.33</v>
      </c>
      <c r="I803" s="97">
        <v>11.88</v>
      </c>
      <c r="J803" s="97">
        <v>11.39</v>
      </c>
      <c r="K803" s="94">
        <v>1.37</v>
      </c>
      <c r="L803" s="94">
        <v>0.39</v>
      </c>
      <c r="M803" s="94">
        <v>0.39</v>
      </c>
      <c r="N803" s="97">
        <v>0.28999999999999998</v>
      </c>
      <c r="O803" s="94">
        <v>13.78</v>
      </c>
      <c r="P803" s="94">
        <v>10.15</v>
      </c>
      <c r="Q803" s="94">
        <v>16.78</v>
      </c>
      <c r="R803" s="97">
        <v>17.86</v>
      </c>
    </row>
    <row r="804" spans="1:18" x14ac:dyDescent="0.2">
      <c r="A804" s="94"/>
      <c r="B804" s="94" t="s">
        <v>227</v>
      </c>
      <c r="C804" s="94">
        <v>3.1</v>
      </c>
      <c r="D804" s="97">
        <v>0.53</v>
      </c>
      <c r="E804" s="97">
        <v>1.08</v>
      </c>
      <c r="F804" s="97">
        <v>0.84</v>
      </c>
      <c r="G804" s="94">
        <v>11.51</v>
      </c>
      <c r="H804" s="97">
        <v>7.82</v>
      </c>
      <c r="I804" s="97">
        <v>10.91</v>
      </c>
      <c r="J804" s="97">
        <v>11.45</v>
      </c>
      <c r="K804" s="94">
        <v>1.28</v>
      </c>
      <c r="L804" s="94">
        <v>0.32</v>
      </c>
      <c r="M804" s="94">
        <v>0.3</v>
      </c>
      <c r="N804" s="97">
        <v>0.36</v>
      </c>
      <c r="O804" s="94">
        <v>12.94</v>
      </c>
      <c r="P804" s="94">
        <v>9.08</v>
      </c>
      <c r="Q804" s="94">
        <v>15.9</v>
      </c>
      <c r="R804" s="97">
        <v>15.52</v>
      </c>
    </row>
    <row r="805" spans="1:18" x14ac:dyDescent="0.2">
      <c r="A805" s="94"/>
      <c r="B805" s="94" t="s">
        <v>228</v>
      </c>
      <c r="C805" s="94">
        <v>2.3199999999999998</v>
      </c>
      <c r="D805" s="97">
        <v>0.46</v>
      </c>
      <c r="E805" s="97">
        <v>0.99</v>
      </c>
      <c r="F805" s="97">
        <v>0.88</v>
      </c>
      <c r="G805" s="94">
        <v>13.14</v>
      </c>
      <c r="H805" s="97">
        <v>8.07</v>
      </c>
      <c r="I805" s="97">
        <v>11.57</v>
      </c>
      <c r="J805" s="97">
        <v>12.87</v>
      </c>
      <c r="K805" s="94">
        <v>1.43</v>
      </c>
      <c r="L805" s="94">
        <v>0.36</v>
      </c>
      <c r="M805" s="94">
        <v>0.46</v>
      </c>
      <c r="N805" s="97">
        <v>0.32</v>
      </c>
      <c r="O805" s="94">
        <v>14.84</v>
      </c>
      <c r="P805" s="94">
        <v>11.09</v>
      </c>
      <c r="Q805" s="94">
        <v>16.25</v>
      </c>
      <c r="R805" s="97">
        <v>18.27</v>
      </c>
    </row>
    <row r="806" spans="1:18" x14ac:dyDescent="0.2">
      <c r="A806" s="94"/>
      <c r="B806" s="94" t="s">
        <v>229</v>
      </c>
      <c r="C806" s="94">
        <v>1.2</v>
      </c>
      <c r="D806" s="97">
        <v>0.61</v>
      </c>
      <c r="E806" s="97">
        <v>0.84</v>
      </c>
      <c r="F806" s="97">
        <v>0.74</v>
      </c>
      <c r="G806" s="94">
        <v>11.06</v>
      </c>
      <c r="H806" s="97">
        <v>7.69</v>
      </c>
      <c r="I806" s="97">
        <v>10.19</v>
      </c>
      <c r="J806" s="97">
        <v>11.1</v>
      </c>
      <c r="K806" s="94">
        <v>1.31</v>
      </c>
      <c r="L806" s="94">
        <v>0.33</v>
      </c>
      <c r="M806" s="94">
        <v>0.32</v>
      </c>
      <c r="N806" s="97">
        <v>0.38</v>
      </c>
      <c r="O806" s="94">
        <v>13.88</v>
      </c>
      <c r="P806" s="94">
        <v>10.92</v>
      </c>
      <c r="Q806" s="94">
        <v>17.13</v>
      </c>
      <c r="R806" s="97">
        <v>18.440000000000001</v>
      </c>
    </row>
    <row r="807" spans="1:18" x14ac:dyDescent="0.2">
      <c r="A807" s="94"/>
      <c r="B807" s="94" t="s">
        <v>230</v>
      </c>
      <c r="C807" s="94">
        <v>1.23</v>
      </c>
      <c r="D807" s="97">
        <v>0.49</v>
      </c>
      <c r="E807" s="97">
        <v>0.9</v>
      </c>
      <c r="F807" s="97">
        <v>0.57999999999999996</v>
      </c>
      <c r="G807" s="94">
        <v>12.49</v>
      </c>
      <c r="H807" s="97">
        <v>8.4600000000000009</v>
      </c>
      <c r="I807" s="97">
        <v>10.95</v>
      </c>
      <c r="J807" s="97">
        <v>10.95</v>
      </c>
      <c r="K807" s="94">
        <v>0.62</v>
      </c>
      <c r="L807" s="94">
        <v>0.35</v>
      </c>
      <c r="M807" s="94">
        <v>0.41</v>
      </c>
      <c r="N807" s="97">
        <v>0.28999999999999998</v>
      </c>
      <c r="O807" s="94">
        <v>14.98</v>
      </c>
      <c r="P807" s="94">
        <v>13.2</v>
      </c>
      <c r="Q807" s="94">
        <v>13.66</v>
      </c>
      <c r="R807" s="97">
        <v>18.149999999999999</v>
      </c>
    </row>
    <row r="808" spans="1:18" x14ac:dyDescent="0.2">
      <c r="A808" s="94"/>
      <c r="B808" s="94" t="s">
        <v>231</v>
      </c>
      <c r="C808" s="94">
        <v>0.79</v>
      </c>
      <c r="D808" s="97">
        <v>0.93</v>
      </c>
      <c r="E808" s="97">
        <v>0.62</v>
      </c>
      <c r="F808" s="97">
        <v>0.56000000000000005</v>
      </c>
      <c r="G808" s="94">
        <v>10.24</v>
      </c>
      <c r="H808" s="97">
        <v>9.25</v>
      </c>
      <c r="I808" s="97">
        <v>8.93</v>
      </c>
      <c r="J808" s="97">
        <v>10.01</v>
      </c>
      <c r="K808" s="94">
        <v>0.94</v>
      </c>
      <c r="L808" s="94">
        <v>0.23</v>
      </c>
      <c r="M808" s="94">
        <v>0.24</v>
      </c>
      <c r="N808" s="97">
        <v>0.28999999999999998</v>
      </c>
      <c r="O808" s="94">
        <v>11.18</v>
      </c>
      <c r="P808" s="94">
        <v>11.39</v>
      </c>
      <c r="Q808" s="94">
        <v>14.19</v>
      </c>
      <c r="R808" s="97">
        <v>17.350000000000001</v>
      </c>
    </row>
    <row r="809" spans="1:18" x14ac:dyDescent="0.2">
      <c r="A809" s="94"/>
      <c r="B809" s="94" t="s">
        <v>232</v>
      </c>
      <c r="C809" s="94">
        <v>0.59</v>
      </c>
      <c r="D809" s="97">
        <v>0.76</v>
      </c>
      <c r="E809" s="97">
        <v>0.77</v>
      </c>
      <c r="F809" s="97">
        <v>0.53</v>
      </c>
      <c r="G809" s="94">
        <v>8.6300000000000008</v>
      </c>
      <c r="H809" s="97">
        <v>9.69</v>
      </c>
      <c r="I809" s="97">
        <v>9.5399999999999991</v>
      </c>
      <c r="J809" s="97">
        <v>11.04</v>
      </c>
      <c r="K809" s="94">
        <v>0.56000000000000005</v>
      </c>
      <c r="L809" s="94">
        <v>0.35</v>
      </c>
      <c r="M809" s="94">
        <v>0.39</v>
      </c>
      <c r="N809" s="97">
        <v>0.35</v>
      </c>
      <c r="O809" s="94">
        <v>8.84</v>
      </c>
      <c r="P809" s="94">
        <v>13</v>
      </c>
      <c r="Q809" s="94">
        <v>12.81</v>
      </c>
      <c r="R809" s="97">
        <v>14.58</v>
      </c>
    </row>
    <row r="810" spans="1:18" x14ac:dyDescent="0.2">
      <c r="A810" s="94"/>
      <c r="B810" s="94" t="s">
        <v>233</v>
      </c>
      <c r="C810" s="94">
        <v>0.94</v>
      </c>
      <c r="D810" s="97">
        <v>0.9</v>
      </c>
      <c r="E810" s="97">
        <v>1</v>
      </c>
      <c r="F810" s="97">
        <v>0.52</v>
      </c>
      <c r="G810" s="94">
        <v>10.039999999999999</v>
      </c>
      <c r="H810" s="97">
        <v>10.92</v>
      </c>
      <c r="I810" s="97">
        <v>11.42</v>
      </c>
      <c r="J810" s="97">
        <v>11.18</v>
      </c>
      <c r="K810" s="94">
        <v>0.56000000000000005</v>
      </c>
      <c r="L810" s="94">
        <v>0.43</v>
      </c>
      <c r="M810" s="94">
        <v>0.41</v>
      </c>
      <c r="N810" s="97">
        <v>0.24</v>
      </c>
      <c r="O810" s="94">
        <v>10.8</v>
      </c>
      <c r="P810" s="94">
        <v>15.62</v>
      </c>
      <c r="Q810" s="94">
        <v>15.72</v>
      </c>
      <c r="R810" s="97">
        <v>15.49</v>
      </c>
    </row>
    <row r="811" spans="1:18" x14ac:dyDescent="0.2">
      <c r="A811" s="94"/>
      <c r="B811" s="94" t="s">
        <v>234</v>
      </c>
      <c r="C811" s="94">
        <v>1</v>
      </c>
      <c r="D811" s="97">
        <v>0.73</v>
      </c>
      <c r="E811" s="97">
        <v>0.57999999999999996</v>
      </c>
      <c r="F811" s="97">
        <v>0.79</v>
      </c>
      <c r="G811" s="94">
        <v>8.93</v>
      </c>
      <c r="H811" s="97">
        <v>9.93</v>
      </c>
      <c r="I811" s="97">
        <v>10.51</v>
      </c>
      <c r="J811" s="97">
        <v>9.69</v>
      </c>
      <c r="K811" s="94">
        <v>0.32</v>
      </c>
      <c r="L811" s="94">
        <v>0.35</v>
      </c>
      <c r="M811" s="94">
        <v>0.3</v>
      </c>
      <c r="N811" s="97">
        <v>0.35</v>
      </c>
      <c r="O811" s="94">
        <v>8.9499999999999993</v>
      </c>
      <c r="P811" s="94">
        <v>12.3</v>
      </c>
      <c r="Q811" s="94">
        <v>14.25</v>
      </c>
      <c r="R811" s="97">
        <v>15.1</v>
      </c>
    </row>
    <row r="812" spans="1:18" x14ac:dyDescent="0.2">
      <c r="A812" s="94"/>
      <c r="B812" s="94" t="s">
        <v>235</v>
      </c>
      <c r="C812" s="94">
        <v>0.74</v>
      </c>
      <c r="D812" s="97">
        <v>0.82</v>
      </c>
      <c r="E812" s="97">
        <v>0.77</v>
      </c>
      <c r="F812" s="97"/>
      <c r="G812" s="94">
        <v>8.75</v>
      </c>
      <c r="H812" s="97">
        <v>8.86</v>
      </c>
      <c r="I812" s="97">
        <v>12.18</v>
      </c>
      <c r="J812" s="97"/>
      <c r="K812" s="94">
        <v>0.55000000000000004</v>
      </c>
      <c r="L812" s="94">
        <v>0.35</v>
      </c>
      <c r="M812" s="94">
        <v>0.33</v>
      </c>
      <c r="N812" s="97"/>
      <c r="O812" s="94">
        <v>8.76</v>
      </c>
      <c r="P812" s="94">
        <v>13.15</v>
      </c>
      <c r="Q812" s="94">
        <v>14.63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4753608</v>
      </c>
      <c r="D818" s="101">
        <v>1371649</v>
      </c>
      <c r="E818" s="101">
        <v>3424379</v>
      </c>
      <c r="F818" s="101">
        <v>1083301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4756446</v>
      </c>
      <c r="D819" s="101">
        <v>1359839</v>
      </c>
      <c r="E819" s="101">
        <v>3429977</v>
      </c>
      <c r="F819" s="101">
        <v>1084089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4718403</v>
      </c>
      <c r="D820" s="101">
        <v>1350773</v>
      </c>
      <c r="E820" s="101">
        <v>3416364</v>
      </c>
      <c r="F820" s="101">
        <v>1030270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4719539</v>
      </c>
      <c r="D821" s="101">
        <v>1345012</v>
      </c>
      <c r="E821" s="101">
        <v>3419268</v>
      </c>
      <c r="F821" s="101">
        <v>1034633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4692247</v>
      </c>
      <c r="D822" s="101">
        <v>1327926</v>
      </c>
      <c r="E822" s="101">
        <v>3408008</v>
      </c>
      <c r="F822" s="101">
        <v>1034286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4631851</v>
      </c>
      <c r="D823" s="101">
        <v>1333586</v>
      </c>
      <c r="E823" s="101">
        <v>3349615</v>
      </c>
      <c r="F823" s="101">
        <v>1051643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4707076</v>
      </c>
      <c r="D824" s="101">
        <v>1341131</v>
      </c>
      <c r="E824" s="101">
        <v>3483929</v>
      </c>
      <c r="F824" s="101">
        <v>1062378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4726094</v>
      </c>
      <c r="D825" s="101">
        <v>1349034</v>
      </c>
      <c r="E825" s="101">
        <v>3492771</v>
      </c>
      <c r="F825" s="101">
        <v>1078206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4717107</v>
      </c>
      <c r="D826" s="101">
        <v>1347758</v>
      </c>
      <c r="E826" s="101">
        <v>3476578</v>
      </c>
      <c r="F826" s="101">
        <v>1073981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4617539</v>
      </c>
      <c r="D827" s="101">
        <v>1355513</v>
      </c>
      <c r="E827" s="101">
        <v>3358925</v>
      </c>
      <c r="F827" s="101">
        <v>1073007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4620850</v>
      </c>
      <c r="D828" s="101">
        <v>1347272</v>
      </c>
      <c r="E828" s="101">
        <v>3370604</v>
      </c>
      <c r="F828" s="101">
        <v>1071591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4613913</v>
      </c>
      <c r="D829" s="101">
        <v>1345232</v>
      </c>
      <c r="E829" s="101">
        <v>3365810</v>
      </c>
      <c r="F829" s="101">
        <v>1072945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4634680</v>
      </c>
      <c r="D830" s="101">
        <v>1357447</v>
      </c>
      <c r="E830" s="101">
        <v>3373935</v>
      </c>
      <c r="F830" s="101">
        <v>1091259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8760001</v>
      </c>
      <c r="D836" s="101">
        <v>3029566</v>
      </c>
      <c r="E836" s="101">
        <v>4072892</v>
      </c>
      <c r="F836" s="101">
        <v>1418615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8735383</v>
      </c>
      <c r="D837" s="101">
        <v>3005264</v>
      </c>
      <c r="E837" s="101">
        <v>4078063</v>
      </c>
      <c r="F837" s="101">
        <v>1423603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8649173</v>
      </c>
      <c r="D838" s="101">
        <v>3037551</v>
      </c>
      <c r="E838" s="101">
        <v>4047910</v>
      </c>
      <c r="F838" s="101">
        <v>1329620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8713203</v>
      </c>
      <c r="D839" s="101">
        <v>3085102</v>
      </c>
      <c r="E839" s="101">
        <v>4049328</v>
      </c>
      <c r="F839" s="101">
        <v>1341527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8708320</v>
      </c>
      <c r="D840" s="101">
        <v>3084755</v>
      </c>
      <c r="E840" s="101">
        <v>4037949</v>
      </c>
      <c r="F840" s="101">
        <v>1348269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8707453</v>
      </c>
      <c r="D841" s="101">
        <v>3122155</v>
      </c>
      <c r="E841" s="101">
        <v>3985641</v>
      </c>
      <c r="F841" s="101">
        <v>1382809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9315867</v>
      </c>
      <c r="D842" s="101">
        <v>3206021</v>
      </c>
      <c r="E842" s="101">
        <v>4486031</v>
      </c>
      <c r="F842" s="101">
        <v>1402399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9432999</v>
      </c>
      <c r="D843" s="101">
        <v>3248432</v>
      </c>
      <c r="E843" s="101">
        <v>4521935</v>
      </c>
      <c r="F843" s="101">
        <v>1436930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9404148</v>
      </c>
      <c r="D844" s="101">
        <v>3246451</v>
      </c>
      <c r="E844" s="101">
        <v>4491294</v>
      </c>
      <c r="F844" s="101">
        <v>1434091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9267141</v>
      </c>
      <c r="D845" s="101">
        <v>3302032</v>
      </c>
      <c r="E845" s="101">
        <v>4307255</v>
      </c>
      <c r="F845" s="101">
        <v>1429664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9147861</v>
      </c>
      <c r="D846" s="101">
        <v>3201635</v>
      </c>
      <c r="E846" s="101">
        <v>4326659</v>
      </c>
      <c r="F846" s="101">
        <v>1405971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9139467</v>
      </c>
      <c r="D847" s="101">
        <v>3201486</v>
      </c>
      <c r="E847" s="101">
        <v>4326241</v>
      </c>
      <c r="F847" s="101">
        <v>1410461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9188513</v>
      </c>
      <c r="D848" s="101">
        <v>3197869</v>
      </c>
      <c r="E848" s="101">
        <v>4348419</v>
      </c>
      <c r="F848" s="101">
        <v>1441679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116830820331</v>
      </c>
      <c r="D854" s="102">
        <v>46531783552</v>
      </c>
      <c r="E854" s="102">
        <v>8736335855</v>
      </c>
      <c r="F854" s="102">
        <v>9966222846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120020599370</v>
      </c>
      <c r="D855" s="102">
        <v>46069110803</v>
      </c>
      <c r="E855" s="102">
        <v>8679699978</v>
      </c>
      <c r="F855" s="102">
        <v>10646823330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118323275310</v>
      </c>
      <c r="D856" s="102">
        <v>46191311515</v>
      </c>
      <c r="E856" s="102">
        <v>8192604028</v>
      </c>
      <c r="F856" s="102">
        <v>9875426242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119910529899</v>
      </c>
      <c r="D857" s="102">
        <v>46161028809</v>
      </c>
      <c r="E857" s="102">
        <v>8511760336</v>
      </c>
      <c r="F857" s="102">
        <v>9546639999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119623007169</v>
      </c>
      <c r="D858" s="102">
        <v>45921650290</v>
      </c>
      <c r="E858" s="102">
        <v>8373215859</v>
      </c>
      <c r="F858" s="102">
        <v>9508191961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120093759743</v>
      </c>
      <c r="D859" s="102">
        <v>46422173579</v>
      </c>
      <c r="E859" s="102">
        <v>8167608871</v>
      </c>
      <c r="F859" s="102">
        <v>9734738066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120675755178</v>
      </c>
      <c r="D860" s="102">
        <v>46886671211</v>
      </c>
      <c r="E860" s="102">
        <v>8243789262</v>
      </c>
      <c r="F860" s="102">
        <v>9392472842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122693361849</v>
      </c>
      <c r="D861" s="102">
        <v>48020661150</v>
      </c>
      <c r="E861" s="102">
        <v>8297003177</v>
      </c>
      <c r="F861" s="102">
        <v>10049633149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122109525800</v>
      </c>
      <c r="D862" s="102">
        <v>47647972281</v>
      </c>
      <c r="E862" s="102">
        <v>7979333269</v>
      </c>
      <c r="F862" s="102">
        <v>10028209616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121417248008</v>
      </c>
      <c r="D863" s="102">
        <v>47655197671</v>
      </c>
      <c r="E863" s="102">
        <v>7862707876</v>
      </c>
      <c r="F863" s="102">
        <v>9555633682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121101072688</v>
      </c>
      <c r="D864" s="102">
        <v>47143534322</v>
      </c>
      <c r="E864" s="102">
        <v>7924486263</v>
      </c>
      <c r="F864" s="102">
        <v>9533651291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122415936977</v>
      </c>
      <c r="D865" s="102">
        <v>47163933541</v>
      </c>
      <c r="E865" s="102">
        <v>9168576586</v>
      </c>
      <c r="F865" s="102">
        <v>9533136544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125082464110</v>
      </c>
      <c r="D866" s="102">
        <v>48601109900</v>
      </c>
      <c r="E866" s="102">
        <v>10138663760</v>
      </c>
      <c r="F866" s="102">
        <v>9735687487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13337</v>
      </c>
      <c r="D872" s="102">
        <v>15359</v>
      </c>
      <c r="E872" s="102">
        <v>2145</v>
      </c>
      <c r="F872" s="102">
        <v>7025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13740</v>
      </c>
      <c r="D873" s="102">
        <v>15329</v>
      </c>
      <c r="E873" s="102">
        <v>2128</v>
      </c>
      <c r="F873" s="102">
        <v>7479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13680</v>
      </c>
      <c r="D874" s="102">
        <v>15207</v>
      </c>
      <c r="E874" s="102">
        <v>2024</v>
      </c>
      <c r="F874" s="102">
        <v>7427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13762</v>
      </c>
      <c r="D875" s="102">
        <v>14963</v>
      </c>
      <c r="E875" s="102">
        <v>2102</v>
      </c>
      <c r="F875" s="102">
        <v>7116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13737</v>
      </c>
      <c r="D876" s="102">
        <v>14887</v>
      </c>
      <c r="E876" s="102">
        <v>2074</v>
      </c>
      <c r="F876" s="102">
        <v>7052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13792</v>
      </c>
      <c r="D877" s="102">
        <v>14869</v>
      </c>
      <c r="E877" s="102">
        <v>2049</v>
      </c>
      <c r="F877" s="102">
        <v>7040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12954</v>
      </c>
      <c r="D878" s="102">
        <v>14625</v>
      </c>
      <c r="E878" s="102">
        <v>1838</v>
      </c>
      <c r="F878" s="102">
        <v>6697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13007</v>
      </c>
      <c r="D879" s="102">
        <v>14783</v>
      </c>
      <c r="E879" s="102">
        <v>1835</v>
      </c>
      <c r="F879" s="102">
        <v>6994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12985</v>
      </c>
      <c r="D880" s="102">
        <v>14677</v>
      </c>
      <c r="E880" s="102">
        <v>1777</v>
      </c>
      <c r="F880" s="102">
        <v>6993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13102</v>
      </c>
      <c r="D881" s="102">
        <v>14432</v>
      </c>
      <c r="E881" s="102">
        <v>1825</v>
      </c>
      <c r="F881" s="102">
        <v>6684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13238</v>
      </c>
      <c r="D882" s="102">
        <v>14725</v>
      </c>
      <c r="E882" s="102">
        <v>1832</v>
      </c>
      <c r="F882" s="102">
        <v>6781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13394</v>
      </c>
      <c r="D883" s="102">
        <v>14732</v>
      </c>
      <c r="E883" s="102">
        <v>2119</v>
      </c>
      <c r="F883" s="102">
        <v>6759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13613</v>
      </c>
      <c r="D884" s="102">
        <v>15198</v>
      </c>
      <c r="E884" s="102">
        <v>2332</v>
      </c>
      <c r="F884" s="102">
        <v>6753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1.7999999999999999E-2</v>
      </c>
      <c r="D890" s="103">
        <v>6.1000000000000004E-3</v>
      </c>
      <c r="E890" s="103">
        <v>1.26E-2</v>
      </c>
      <c r="F890" s="103">
        <v>2.2000000000000001E-3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9.7999999999999997E-3</v>
      </c>
      <c r="D891" s="103">
        <v>6.1999999999999998E-3</v>
      </c>
      <c r="E891" s="103">
        <v>3.5000000000000001E-3</v>
      </c>
      <c r="F891" s="103">
        <v>2.2000000000000001E-3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1.3299999999999999E-2</v>
      </c>
      <c r="D892" s="103">
        <v>6.1999999999999998E-3</v>
      </c>
      <c r="E892" s="103">
        <v>9.2999999999999992E-3</v>
      </c>
      <c r="F892" s="103">
        <v>2.0999999999999999E-3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9.4999999999999998E-3</v>
      </c>
      <c r="D893" s="103">
        <v>6.1999999999999998E-3</v>
      </c>
      <c r="E893" s="103">
        <v>3.3E-3</v>
      </c>
      <c r="F893" s="103">
        <v>2E-3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9.4999999999999998E-3</v>
      </c>
      <c r="D894" s="103">
        <v>6.1999999999999998E-3</v>
      </c>
      <c r="E894" s="103">
        <v>3.2000000000000002E-3</v>
      </c>
      <c r="F894" s="103">
        <v>2.2000000000000001E-3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9.4999999999999998E-3</v>
      </c>
      <c r="D895" s="103">
        <v>6.1999999999999998E-3</v>
      </c>
      <c r="E895" s="103">
        <v>3.2000000000000002E-3</v>
      </c>
      <c r="F895" s="103">
        <v>2.3999999999999998E-3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9.5999999999999992E-3</v>
      </c>
      <c r="D896" s="103">
        <v>6.1000000000000004E-3</v>
      </c>
      <c r="E896" s="103">
        <v>3.3E-3</v>
      </c>
      <c r="F896" s="103">
        <v>2.3999999999999998E-3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9.5999999999999992E-3</v>
      </c>
      <c r="D897" s="103">
        <v>6.3E-3</v>
      </c>
      <c r="E897" s="103">
        <v>3.2000000000000002E-3</v>
      </c>
      <c r="F897" s="103">
        <v>2.5000000000000001E-3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9.4999999999999998E-3</v>
      </c>
      <c r="D898" s="103">
        <v>6.1999999999999998E-3</v>
      </c>
      <c r="E898" s="103">
        <v>3.2000000000000002E-3</v>
      </c>
      <c r="F898" s="103">
        <v>2.5999999999999999E-3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9.4000000000000004E-3</v>
      </c>
      <c r="D899" s="103">
        <v>6.3E-3</v>
      </c>
      <c r="E899" s="103">
        <v>2.8E-3</v>
      </c>
      <c r="F899" s="103">
        <v>2.5999999999999999E-3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9.4999999999999998E-3</v>
      </c>
      <c r="D900" s="103">
        <v>6.4000000000000003E-3</v>
      </c>
      <c r="E900" s="103">
        <v>3.0000000000000001E-3</v>
      </c>
      <c r="F900" s="103">
        <v>2.7000000000000001E-3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9.4999999999999998E-3</v>
      </c>
      <c r="D901" s="103">
        <v>6.3E-3</v>
      </c>
      <c r="E901" s="103">
        <v>3.3999999999999998E-3</v>
      </c>
      <c r="F901" s="103">
        <v>2.5999999999999999E-3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9.4999999999999998E-3</v>
      </c>
      <c r="D902" s="103">
        <v>6.3E-3</v>
      </c>
      <c r="E902" s="103">
        <v>3.0999999999999999E-3</v>
      </c>
      <c r="F902" s="103">
        <v>2.7000000000000001E-3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8.6999999999999994E-3</v>
      </c>
      <c r="D908" s="103">
        <v>4.8999999999999998E-3</v>
      </c>
      <c r="E908" s="103">
        <v>4.7999999999999996E-3</v>
      </c>
      <c r="F908" s="103">
        <v>2E-3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8.6E-3</v>
      </c>
      <c r="D909" s="103">
        <v>4.7999999999999996E-3</v>
      </c>
      <c r="E909" s="103">
        <v>4.0000000000000001E-3</v>
      </c>
      <c r="F909" s="103">
        <v>2.0999999999999999E-3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8.3000000000000001E-3</v>
      </c>
      <c r="D910" s="103">
        <v>4.8999999999999998E-3</v>
      </c>
      <c r="E910" s="103">
        <v>3.2000000000000002E-3</v>
      </c>
      <c r="F910" s="103">
        <v>2E-3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1.18E-2</v>
      </c>
      <c r="D911" s="103">
        <v>5.0000000000000001E-3</v>
      </c>
      <c r="E911" s="103">
        <v>9.1000000000000004E-3</v>
      </c>
      <c r="F911" s="103">
        <v>1.8E-3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8.2000000000000007E-3</v>
      </c>
      <c r="D912" s="103">
        <v>5.0000000000000001E-3</v>
      </c>
      <c r="E912" s="103">
        <v>3.3E-3</v>
      </c>
      <c r="F912" s="103">
        <v>1.8E-3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8.5000000000000006E-3</v>
      </c>
      <c r="D913" s="103">
        <v>5.1000000000000004E-3</v>
      </c>
      <c r="E913" s="103">
        <v>3.3E-3</v>
      </c>
      <c r="F913" s="103">
        <v>2E-3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8.6999999999999994E-3</v>
      </c>
      <c r="D914" s="103">
        <v>5.3E-3</v>
      </c>
      <c r="E914" s="103">
        <v>3.3E-3</v>
      </c>
      <c r="F914" s="103">
        <v>2.2000000000000001E-3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8.8000000000000005E-3</v>
      </c>
      <c r="D915" s="103">
        <v>5.3E-3</v>
      </c>
      <c r="E915" s="103">
        <v>3.3999999999999998E-3</v>
      </c>
      <c r="F915" s="103">
        <v>2.3E-3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9.1000000000000004E-3</v>
      </c>
      <c r="D916" s="103">
        <v>5.4999999999999997E-3</v>
      </c>
      <c r="E916" s="103">
        <v>3.3999999999999998E-3</v>
      </c>
      <c r="F916" s="103">
        <v>2.5000000000000001E-3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8.8000000000000005E-3</v>
      </c>
      <c r="D917" s="103">
        <v>5.4000000000000003E-3</v>
      </c>
      <c r="E917" s="103">
        <v>3.5000000000000001E-3</v>
      </c>
      <c r="F917" s="103">
        <v>2.2000000000000001E-3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9.4000000000000004E-3</v>
      </c>
      <c r="D918" s="103">
        <v>5.4999999999999997E-3</v>
      </c>
      <c r="E918" s="103">
        <v>3.8E-3</v>
      </c>
      <c r="F918" s="103">
        <v>2.5999999999999999E-3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9.4999999999999998E-3</v>
      </c>
      <c r="D919" s="103">
        <v>5.4999999999999997E-3</v>
      </c>
      <c r="E919" s="103">
        <v>3.8999999999999998E-3</v>
      </c>
      <c r="F919" s="103">
        <v>2.7000000000000001E-3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1.12E-2</v>
      </c>
      <c r="D920" s="103">
        <v>6.7000000000000002E-3</v>
      </c>
      <c r="E920" s="103">
        <v>6.1999999999999998E-3</v>
      </c>
      <c r="F920" s="103">
        <v>2.7000000000000001E-3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7.7000000000000002E-3</v>
      </c>
      <c r="D926" s="103">
        <v>6.1999999999999998E-3</v>
      </c>
      <c r="E926" s="103">
        <v>1.9E-3</v>
      </c>
      <c r="F926" s="103">
        <v>2E-3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8.0999999999999996E-3</v>
      </c>
      <c r="D927" s="103">
        <v>6.6E-3</v>
      </c>
      <c r="E927" s="103">
        <v>2.8E-3</v>
      </c>
      <c r="F927" s="103">
        <v>1.9E-3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7.9000000000000008E-3</v>
      </c>
      <c r="D928" s="103">
        <v>6.4000000000000003E-3</v>
      </c>
      <c r="E928" s="103">
        <v>1.8E-3</v>
      </c>
      <c r="F928" s="103">
        <v>2E-3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7.7999999999999996E-3</v>
      </c>
      <c r="D929" s="103">
        <v>6.4000000000000003E-3</v>
      </c>
      <c r="E929" s="103">
        <v>1.6999999999999999E-3</v>
      </c>
      <c r="F929" s="103">
        <v>1.9E-3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1.11E-2</v>
      </c>
      <c r="D930" s="103">
        <v>5.5999999999999999E-3</v>
      </c>
      <c r="E930" s="103">
        <v>7.4000000000000003E-3</v>
      </c>
      <c r="F930" s="103">
        <v>1.8E-3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6.7000000000000002E-3</v>
      </c>
      <c r="D931" s="103">
        <v>5.4999999999999997E-3</v>
      </c>
      <c r="E931" s="103">
        <v>1.6000000000000001E-3</v>
      </c>
      <c r="F931" s="103">
        <v>1.8E-3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7.0000000000000001E-3</v>
      </c>
      <c r="D932" s="103">
        <v>5.5999999999999999E-3</v>
      </c>
      <c r="E932" s="103">
        <v>1.6000000000000001E-3</v>
      </c>
      <c r="F932" s="103">
        <v>2E-3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7.1999999999999998E-3</v>
      </c>
      <c r="D933" s="103">
        <v>5.7000000000000002E-3</v>
      </c>
      <c r="E933" s="103">
        <v>1.6999999999999999E-3</v>
      </c>
      <c r="F933" s="103">
        <v>2.2000000000000001E-3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7.1000000000000004E-3</v>
      </c>
      <c r="D934" s="103">
        <v>5.5999999999999999E-3</v>
      </c>
      <c r="E934" s="103">
        <v>1.6000000000000001E-3</v>
      </c>
      <c r="F934" s="103">
        <v>2.0999999999999999E-3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7.1999999999999998E-3</v>
      </c>
      <c r="D935" s="103">
        <v>5.7000000000000002E-3</v>
      </c>
      <c r="E935" s="103">
        <v>1.5E-3</v>
      </c>
      <c r="F935" s="103">
        <v>2.2000000000000001E-3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7.1000000000000004E-3</v>
      </c>
      <c r="D936" s="103">
        <v>5.5999999999999999E-3</v>
      </c>
      <c r="E936" s="103">
        <v>1.6000000000000001E-3</v>
      </c>
      <c r="F936" s="103">
        <v>2.3E-3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7.1999999999999998E-3</v>
      </c>
      <c r="D937" s="103">
        <v>5.7000000000000002E-3</v>
      </c>
      <c r="E937" s="103">
        <v>1.6000000000000001E-3</v>
      </c>
      <c r="F937" s="103">
        <v>2.3E-3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7.4000000000000003E-3</v>
      </c>
      <c r="D938" s="103">
        <v>5.7000000000000002E-3</v>
      </c>
      <c r="E938" s="103">
        <v>1.6000000000000001E-3</v>
      </c>
      <c r="F938" s="103">
        <v>2.5000000000000001E-3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4.3E-3</v>
      </c>
      <c r="D944" s="103">
        <v>3.0999999999999999E-3</v>
      </c>
      <c r="E944" s="103">
        <v>1.2999999999999999E-3</v>
      </c>
      <c r="F944" s="103">
        <v>1.4E-3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4.4999999999999997E-3</v>
      </c>
      <c r="D945" s="103">
        <v>3.0999999999999999E-3</v>
      </c>
      <c r="E945" s="103">
        <v>1.2999999999999999E-3</v>
      </c>
      <c r="F945" s="103">
        <v>1.5E-3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4.7000000000000002E-3</v>
      </c>
      <c r="D946" s="103">
        <v>3.3E-3</v>
      </c>
      <c r="E946" s="103">
        <v>2.7000000000000001E-3</v>
      </c>
      <c r="F946" s="103">
        <v>1.4E-3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4.4999999999999997E-3</v>
      </c>
      <c r="D947" s="103">
        <v>3.2000000000000002E-3</v>
      </c>
      <c r="E947" s="103">
        <v>1.1999999999999999E-3</v>
      </c>
      <c r="F947" s="103">
        <v>1.6000000000000001E-3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4.4000000000000003E-3</v>
      </c>
      <c r="D948" s="103">
        <v>3.0999999999999999E-3</v>
      </c>
      <c r="E948" s="103">
        <v>1.1000000000000001E-3</v>
      </c>
      <c r="F948" s="103">
        <v>1.6000000000000001E-3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8.3000000000000001E-3</v>
      </c>
      <c r="D949" s="103">
        <v>3.0999999999999999E-3</v>
      </c>
      <c r="E949" s="103">
        <v>6.7999999999999996E-3</v>
      </c>
      <c r="F949" s="103">
        <v>1.5E-3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4.1999999999999997E-3</v>
      </c>
      <c r="D950" s="103">
        <v>3.0000000000000001E-3</v>
      </c>
      <c r="E950" s="103">
        <v>1E-3</v>
      </c>
      <c r="F950" s="103">
        <v>1.5E-3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4.4999999999999997E-3</v>
      </c>
      <c r="D951" s="103">
        <v>3.3E-3</v>
      </c>
      <c r="E951" s="103">
        <v>1E-3</v>
      </c>
      <c r="F951" s="103">
        <v>1.6999999999999999E-3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4.7000000000000002E-3</v>
      </c>
      <c r="D952" s="103">
        <v>3.3999999999999998E-3</v>
      </c>
      <c r="E952" s="103">
        <v>1.1000000000000001E-3</v>
      </c>
      <c r="F952" s="103">
        <v>1.8E-3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4.4999999999999997E-3</v>
      </c>
      <c r="D953" s="103">
        <v>3.2000000000000002E-3</v>
      </c>
      <c r="E953" s="103">
        <v>1E-3</v>
      </c>
      <c r="F953" s="103">
        <v>1.8E-3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4.7999999999999996E-3</v>
      </c>
      <c r="D954" s="103">
        <v>3.5000000000000001E-3</v>
      </c>
      <c r="E954" s="103">
        <v>1.1000000000000001E-3</v>
      </c>
      <c r="F954" s="103">
        <v>1.9E-3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4.7000000000000002E-3</v>
      </c>
      <c r="D955" s="103">
        <v>3.3E-3</v>
      </c>
      <c r="E955" s="103">
        <v>1E-3</v>
      </c>
      <c r="F955" s="103">
        <v>2E-3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4.7000000000000002E-3</v>
      </c>
      <c r="D956" s="103">
        <v>3.3E-3</v>
      </c>
      <c r="E956" s="103">
        <v>1E-3</v>
      </c>
      <c r="F956" s="103">
        <v>2E-3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0.26860000000000001</v>
      </c>
      <c r="D962" s="103">
        <v>0.159</v>
      </c>
      <c r="E962" s="103">
        <v>8.1600000000000006E-2</v>
      </c>
      <c r="F962" s="103">
        <v>9.7699999999999995E-2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0.26300000000000001</v>
      </c>
      <c r="D963" s="103">
        <v>0.15240000000000001</v>
      </c>
      <c r="E963" s="103">
        <v>8.09E-2</v>
      </c>
      <c r="F963" s="103">
        <v>9.5399999999999999E-2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0.25569999999999998</v>
      </c>
      <c r="D964" s="103">
        <v>0.1489</v>
      </c>
      <c r="E964" s="103">
        <v>7.7299999999999994E-2</v>
      </c>
      <c r="F964" s="103">
        <v>9.1399999999999995E-2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0.25269999999999998</v>
      </c>
      <c r="D965" s="103">
        <v>0.14749999999999999</v>
      </c>
      <c r="E965" s="103">
        <v>7.7100000000000002E-2</v>
      </c>
      <c r="F965" s="103">
        <v>8.9499999999999996E-2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0.25009999999999999</v>
      </c>
      <c r="D966" s="103">
        <v>0.14630000000000001</v>
      </c>
      <c r="E966" s="103">
        <v>7.6300000000000007E-2</v>
      </c>
      <c r="F966" s="103">
        <v>8.8499999999999995E-2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0.25019999999999998</v>
      </c>
      <c r="D967" s="103">
        <v>0.14799999999999999</v>
      </c>
      <c r="E967" s="103">
        <v>7.4700000000000003E-2</v>
      </c>
      <c r="F967" s="103">
        <v>8.9200000000000002E-2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0.25409999999999999</v>
      </c>
      <c r="D968" s="103">
        <v>0.14849999999999999</v>
      </c>
      <c r="E968" s="103">
        <v>8.0500000000000002E-2</v>
      </c>
      <c r="F968" s="103">
        <v>8.8999999999999996E-2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0.25509999999999999</v>
      </c>
      <c r="D969" s="103">
        <v>0.14990000000000001</v>
      </c>
      <c r="E969" s="103">
        <v>7.9399999999999998E-2</v>
      </c>
      <c r="F969" s="103">
        <v>8.9499999999999996E-2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0.25269999999999998</v>
      </c>
      <c r="D970" s="103">
        <v>0.1492</v>
      </c>
      <c r="E970" s="103">
        <v>7.7299999999999994E-2</v>
      </c>
      <c r="F970" s="103">
        <v>8.7499999999999994E-2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0.25180000000000002</v>
      </c>
      <c r="D971" s="103">
        <v>0.15090000000000001</v>
      </c>
      <c r="E971" s="103">
        <v>7.3999999999999996E-2</v>
      </c>
      <c r="F971" s="103">
        <v>8.77E-2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0.25080000000000002</v>
      </c>
      <c r="D972" s="103">
        <v>0.1515</v>
      </c>
      <c r="E972" s="103">
        <v>7.3400000000000007E-2</v>
      </c>
      <c r="F972" s="103">
        <v>8.6099999999999996E-2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0.24940000000000001</v>
      </c>
      <c r="D973" s="103">
        <v>0.15179999999999999</v>
      </c>
      <c r="E973" s="103">
        <v>7.1999999999999995E-2</v>
      </c>
      <c r="F973" s="103">
        <v>8.5000000000000006E-2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0.25219999999999998</v>
      </c>
      <c r="D974" s="103">
        <v>0.15379999999999999</v>
      </c>
      <c r="E974" s="103">
        <v>7.1900000000000006E-2</v>
      </c>
      <c r="F974" s="103">
        <v>8.7300000000000003E-2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0.69269999999999987</v>
      </c>
      <c r="D980" s="103">
        <f t="shared" si="34"/>
        <v>0.82069999999999999</v>
      </c>
      <c r="E980" s="103">
        <f t="shared" si="34"/>
        <v>0.89780000000000004</v>
      </c>
      <c r="F980" s="103">
        <f t="shared" si="34"/>
        <v>0.89470000000000005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0.70599999999999996</v>
      </c>
      <c r="D981" s="103">
        <f t="shared" si="34"/>
        <v>0.82689999999999997</v>
      </c>
      <c r="E981" s="103">
        <f t="shared" si="34"/>
        <v>0.90750000000000008</v>
      </c>
      <c r="F981" s="103">
        <f t="shared" si="34"/>
        <v>0.89690000000000003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0.71009999999999995</v>
      </c>
      <c r="D982" s="103">
        <f t="shared" si="34"/>
        <v>0.83030000000000004</v>
      </c>
      <c r="E982" s="103">
        <f t="shared" si="34"/>
        <v>0.90569999999999995</v>
      </c>
      <c r="F982" s="103">
        <f t="shared" si="34"/>
        <v>0.90110000000000001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0.7137</v>
      </c>
      <c r="D983" s="103">
        <f t="shared" si="34"/>
        <v>0.83170000000000011</v>
      </c>
      <c r="E983" s="103">
        <f t="shared" si="34"/>
        <v>0.90759999999999996</v>
      </c>
      <c r="F983" s="103">
        <f t="shared" si="34"/>
        <v>0.90319999999999989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0.71670000000000011</v>
      </c>
      <c r="D984" s="103">
        <f t="shared" si="34"/>
        <v>0.83379999999999999</v>
      </c>
      <c r="E984" s="103">
        <f t="shared" si="34"/>
        <v>0.90870000000000006</v>
      </c>
      <c r="F984" s="103">
        <f t="shared" si="34"/>
        <v>0.9040999999999999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0.7168000000000001</v>
      </c>
      <c r="D985" s="103">
        <f t="shared" si="34"/>
        <v>0.83210000000000006</v>
      </c>
      <c r="E985" s="103">
        <f t="shared" si="34"/>
        <v>0.91039999999999999</v>
      </c>
      <c r="F985" s="103">
        <f t="shared" si="34"/>
        <v>0.90310000000000001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0.71639999999999993</v>
      </c>
      <c r="D986" s="103">
        <f t="shared" si="34"/>
        <v>0.83150000000000002</v>
      </c>
      <c r="E986" s="103">
        <f t="shared" si="34"/>
        <v>0.9103</v>
      </c>
      <c r="F986" s="103">
        <f t="shared" si="34"/>
        <v>0.90290000000000015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0.71479999999999999</v>
      </c>
      <c r="D987" s="103">
        <f t="shared" si="34"/>
        <v>0.82950000000000002</v>
      </c>
      <c r="E987" s="103">
        <f t="shared" si="34"/>
        <v>0.9113</v>
      </c>
      <c r="F987" s="103">
        <f t="shared" si="34"/>
        <v>0.90180000000000005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0.71690000000000009</v>
      </c>
      <c r="D988" s="103">
        <f t="shared" si="34"/>
        <v>0.83010000000000006</v>
      </c>
      <c r="E988" s="103">
        <f t="shared" si="34"/>
        <v>0.91339999999999999</v>
      </c>
      <c r="F988" s="103">
        <f t="shared" si="34"/>
        <v>0.90349999999999997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0.71830000000000005</v>
      </c>
      <c r="D989" s="103">
        <f t="shared" si="34"/>
        <v>0.82850000000000001</v>
      </c>
      <c r="E989" s="103">
        <f t="shared" si="34"/>
        <v>0.91720000000000013</v>
      </c>
      <c r="F989" s="103">
        <f t="shared" si="34"/>
        <v>0.90349999999999997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0.71840000000000004</v>
      </c>
      <c r="D990" s="103">
        <f t="shared" si="34"/>
        <v>0.82750000000000012</v>
      </c>
      <c r="E990" s="103">
        <f t="shared" si="34"/>
        <v>0.91709999999999992</v>
      </c>
      <c r="F990" s="103">
        <f t="shared" si="34"/>
        <v>0.90439999999999998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0.71970000000000001</v>
      </c>
      <c r="D991" s="103">
        <f t="shared" si="34"/>
        <v>0.82740000000000014</v>
      </c>
      <c r="E991" s="103">
        <f t="shared" si="34"/>
        <v>0.91810000000000003</v>
      </c>
      <c r="F991" s="103">
        <f t="shared" si="34"/>
        <v>0.90539999999999998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0.71500000000000008</v>
      </c>
      <c r="D992" s="103">
        <f t="shared" si="34"/>
        <v>0.82420000000000004</v>
      </c>
      <c r="E992" s="103">
        <f t="shared" si="34"/>
        <v>0.91620000000000001</v>
      </c>
      <c r="F992" s="103">
        <f t="shared" si="34"/>
        <v>0.90279999999999994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2022-12-22T19:54:05Z</dcterms:modified>
</cp:coreProperties>
</file>