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39" i="1" s="1"/>
  <c r="C113" i="1"/>
  <c r="C115" i="1"/>
  <c r="D57" i="1"/>
  <c r="C57" i="1" s="1"/>
  <c r="D56" i="1"/>
  <c r="C56" i="1" s="1"/>
  <c r="D55" i="1"/>
  <c r="C55" i="1" s="1"/>
  <c r="D54" i="1"/>
  <c r="C54" i="1" s="1"/>
  <c r="B18" i="1"/>
  <c r="I95" i="1"/>
  <c r="I103" i="1"/>
  <c r="I104" i="1"/>
  <c r="C117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12" i="1"/>
  <c r="C118" i="1"/>
  <c r="C114" i="1"/>
  <c r="H32" i="1"/>
  <c r="D430" i="1"/>
  <c r="I142" i="1"/>
  <c r="D441" i="1"/>
  <c r="D433" i="1"/>
  <c r="C775" i="1"/>
  <c r="H31" i="1"/>
  <c r="H34" i="1"/>
  <c r="I391" i="1"/>
  <c r="G393" i="1"/>
  <c r="G400" i="1"/>
  <c r="G401" i="1"/>
  <c r="G395" i="1"/>
  <c r="G389" i="1"/>
  <c r="G397" i="1"/>
  <c r="G391" i="1"/>
  <c r="G392" i="1"/>
  <c r="G396" i="1"/>
  <c r="G402" i="1"/>
  <c r="G390" i="1"/>
  <c r="G394" i="1"/>
  <c r="E401" i="1"/>
  <c r="E391" i="1"/>
  <c r="E395" i="1"/>
  <c r="E392" i="1"/>
  <c r="E396" i="1"/>
  <c r="E389" i="1"/>
  <c r="E397" i="1"/>
  <c r="E390" i="1"/>
  <c r="E394" i="1"/>
  <c r="H33" i="1"/>
  <c r="I394" i="1"/>
  <c r="H29" i="1"/>
  <c r="B777" i="1"/>
  <c r="D438" i="1"/>
  <c r="C776" i="1"/>
  <c r="D434" i="1"/>
  <c r="I146" i="1"/>
  <c r="B774" i="1"/>
  <c r="I389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I395" i="1" l="1"/>
  <c r="I402" i="1"/>
  <c r="I390" i="1"/>
  <c r="I396" i="1"/>
  <c r="I398" i="1"/>
  <c r="I393" i="1"/>
  <c r="I401" i="1"/>
  <c r="I399" i="1"/>
  <c r="I400" i="1"/>
  <c r="I392" i="1"/>
  <c r="I403" i="1"/>
  <c r="G403" i="1"/>
  <c r="E393" i="1"/>
  <c r="E402" i="1"/>
  <c r="E403" i="1"/>
  <c r="C384" i="1"/>
  <c r="C402" i="1"/>
  <c r="C385" i="1"/>
  <c r="C387" i="1"/>
  <c r="C388" i="1"/>
  <c r="C401" i="1"/>
  <c r="C386" i="1"/>
  <c r="C403" i="1"/>
  <c r="H259" i="1"/>
  <c r="I138" i="1"/>
  <c r="I136" i="1"/>
  <c r="C135" i="1"/>
  <c r="H18" i="1"/>
  <c r="H19" i="1"/>
  <c r="H22" i="1"/>
  <c r="H21" i="1"/>
  <c r="H16" i="1"/>
  <c r="H17" i="1"/>
  <c r="H20" i="1"/>
  <c r="H30" i="1"/>
  <c r="I143" i="1"/>
  <c r="I144" i="1"/>
  <c r="D432" i="1"/>
  <c r="D436" i="1"/>
  <c r="B778" i="1"/>
  <c r="B772" i="1"/>
  <c r="D429" i="1"/>
  <c r="B776" i="1"/>
  <c r="D431" i="1"/>
  <c r="C778" i="1"/>
  <c r="B779" i="1"/>
  <c r="C777" i="1"/>
  <c r="I147" i="1"/>
  <c r="B773" i="1"/>
  <c r="I101" i="1"/>
  <c r="C102" i="1"/>
  <c r="I98" i="1"/>
  <c r="I100" i="1"/>
  <c r="C100" i="1"/>
  <c r="I96" i="1"/>
  <c r="I105" i="1"/>
  <c r="I108" i="1"/>
  <c r="I99" i="1"/>
  <c r="I135" i="1" l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<sst xmlns="http://schemas.openxmlformats.org/spreadsheetml/2006/main" count="692" uniqueCount="531">
  <si>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</si>
  <si>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</si>
  <si>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</si>
  <si>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</si>
  <si>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</si>
  <si>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</si>
  <si>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</si>
  <si>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</si>
  <si>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</si>
  <si>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</si>
  <si>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</si>
  <si>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</si>
  <si>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</si>
  <si>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</si>
  <si>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</si>
  <si>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</si>
  <si>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</si>
  <si>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</si>
  <si>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</si>
  <si>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</si>
  <si>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</si>
  <si>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</si>
  <si>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</si>
  <si>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</si>
  <si>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</si>
  <si>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</si>
  <si>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</si>
  <si>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</si>
  <si>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</si>
  <si>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</si>
  <si>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</si>
  <si>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</si>
  <si>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</si>
  <si>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</si>
  <si>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</si>
  <si>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</si>
  <si>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</si>
  <si>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</si>
  <si>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</si>
  <si>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</si>
  <si>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</si>
  <si>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</si>
  <si>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</si>
  <si>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</si>
  <si>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</si>
  <si>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</si>
  <si>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</si>
  <si>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</si>
  <si>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</si>
  <si>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</si>
  <si>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</si>
  <si>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</si>
  <si>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</si>
  <si>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</si>
  <si>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</si>
  <si>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</si>
  <si>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</si>
  <si>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</si>
  <si>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</si>
  <si>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</si>
  <si>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</si>
  <si>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</si>
  <si>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</si>
  <si>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</si>
  <si>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</si>
  <si>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</si>
  <si>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</si>
  <si>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</si>
  <si>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</si>
  <si>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</si>
  <si>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</si>
  <si>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</si>
  <si>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</si>
  <si>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</si>
  <si>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</si>
  <si>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</si>
  <si>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</si>
  <si>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</si>
  <si>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</si>
  <si>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</si>
  <si>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</si>
  <si>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</si>
  <si>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</si>
  <si>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</si>
  <si>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</si>
  <si>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</si>
  <si>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</si>
  <si>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</si>
  <si>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</si>
  <si>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</si>
  <si>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</si>
  <si>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</si>
  <si>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</si>
  <si>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</si>
  <si>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</si>
  <si>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</si>
  <si>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</si>
  <si>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</si>
  <si>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</si>
  <si>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</si>
  <si>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</si>
  <si>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</si>
  <si>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</si>
  <si>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</si>
  <si>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</si>
  <si>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</si>
  <si>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</si>
  <si>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</si>
  <si>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</si>
  <si>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</si>
  <si>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</si>
  <si>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</si>
  <si>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</si>
  <si>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</si>
  <si>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</si>
  <si>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</si>
  <si>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</si>
  <si>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</si>
  <si>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</si>
  <si>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</si>
  <si>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</si>
  <si>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</si>
  <si>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</si>
  <si>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</si>
  <si>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</si>
  <si>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</si>
  <si>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</si>
  <si>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</si>
  <si>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</si>
  <si>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</si>
  <si>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</si>
  <si>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</si>
  <si>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</si>
  <si>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</si>
  <si>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</si>
  <si>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</si>
  <si>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</si>
  <si>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</si>
  <si>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</si>
  <si>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</si>
  <si>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</si>
  <si>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</si>
  <si>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</si>
  <si>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</si>
  <si>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</si>
  <si>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</si>
  <si>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</si>
  <si>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</si>
  <si>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</si>
  <si>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</si>
  <si>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</si>
  <si>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</si>
  <si>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</si>
  <si>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</si>
  <si>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</si>
  <si>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</si>
  <si>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</si>
  <si>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</si>
  <si>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</si>
  <si>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</si>
  <si>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</si>
  <si>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</si>
  <si>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</si>
  <si>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</si>
  <si>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</si>
  <si>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</si>
  <si>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</si>
  <si>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</si>
  <si>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</si>
  <si>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</si>
  <si>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</si>
  <si>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</si>
  <si>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</si>
  <si>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</si>
  <si>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</si>
  <si>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</si>
  <si>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</si>
  <si>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</si>
  <si>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</si>
  <si>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</si>
  <si>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</si>
  <si>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</si>
  <si>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</si>
  <si>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</si>
  <si>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</si>
  <si>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</si>
  <si>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</si>
  <si>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</si>
  <si>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</si>
  <si>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</si>
  <si>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</si>
  <si>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</si>
  <si>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</si>
  <si>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</si>
  <si>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</si>
  <si>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</si>
  <si>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</si>
  <si>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</si>
  <si>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</si>
  <si>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</si>
  <si>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</si>
  <si>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</si>
  <si>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</si>
  <si>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</si>
  <si>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</si>
  <si>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</si>
  <si>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</si>
  <si>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</si>
  <si>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</si>
  <si>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</si>
  <si>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</si>
  <si>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</si>
  <si>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</si>
  <si>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</si>
  <si>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</si>
  <si>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</si>
  <si>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</si>
  <si>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</si>
  <si>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</si>
  <si>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</si>
  <si>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</si>
  <si>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</si>
  <si>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</si>
  <si>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</si>
  <si>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</si>
  <si>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</si>
  <si>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</si>
  <si>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</si>
  <si>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</si>
  <si>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</si>
  <si>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</si>
  <si>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</si>
  <si>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</si>
  <si>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</si>
  <si>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</si>
  <si>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</si>
  <si>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</si>
  <si>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</si>
  <si>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</si>
  <si>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</si>
  <si>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</si>
  <si>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</si>
  <si>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</si>
  <si>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</si>
  <si>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</si>
  <si>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</si>
  <si>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</si>
  <si>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</si>
  <si>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</si>
  <si>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</si>
  <si>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</si>
  <si>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</si>
  <si>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</si>
  <si>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</si>
  <si>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</si>
  <si>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</si>
  <si>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</si>
  <si>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</si>
  <si>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</si>
  <si>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</si>
  <si>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</si>
  <si>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</si>
  <si>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</si>
  <si>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</si>
  <si>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</si>
  <si>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</si>
  <si>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</si>
  <si>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</si>
  <si>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</si>
  <si>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</si>
  <si>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</si>
  <si>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</si>
  <si>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</si>
  <si>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</si>
  <si>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</si>
  <si>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</si>
  <si>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</si>
  <si>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</si>
  <si>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</si>
  <si>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</si>
  <si>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</si>
  <si>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</si>
  <si>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</si>
  <si>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</si>
  <si>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</si>
  <si>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</si>
  <si>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</si>
  <si>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</si>
  <si>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</si>
  <si>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</si>
  <si>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</si>
  <si>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</si>
  <si>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</si>
  <si>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</si>
  <si>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</si>
  <si>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</si>
  <si>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</si>
  <si>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</si>
  <si>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</si>
  <si>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</si>
  <si>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</si>
  <si>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</si>
  <si>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</si>
  <si>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</si>
  <si>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</si>
  <si>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</si>
  <si>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</si>
  <si>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</si>
  <si>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</si>
  <si>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</si>
  <si>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</si>
  <si>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</si>
  <si>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</si>
  <si>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</si>
  <si>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</si>
  <si>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</si>
  <si>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</si>
  <si>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</si>
  <si>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</si>
  <si>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</si>
  <si>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</si>
  <si>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</si>
  <si>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</si>
  <si>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</si>
  <si>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</si>
  <si>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</si>
  <si>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</si>
  <si>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</si>
  <si>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</si>
  <si>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</si>
  <si>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</si>
  <si>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</si>
  <si>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</si>
  <si>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</si>
  <si>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</si>
  <si>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</si>
  <si>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</si>
  <si>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</si>
  <si>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</si>
  <si>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</si>
  <si>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</si>
  <si>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</si>
  <si>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</si>
  <si>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</si>
  <si>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</si>
  <si>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</si>
  <si>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</si>
  <si>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</si>
  <si>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</si>
  <si>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</si>
  <si>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</si>
  <si>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</si>
  <si>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</si>
  <si>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</si>
  <si>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</si>
  <si>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</si>
  <si>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</si>
  <si>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</si>
  <si>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</si>
  <si>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</si>
  <si>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</si>
  <si>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</si>
  <si>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</si>
  <si>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</si>
  <si>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</si>
  <si>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</si>
  <si>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</si>
  <si>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</si>
  <si>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</si>
  <si>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</si>
  <si>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</si>
  <si>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</si>
  <si>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</si>
  <si>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</si>
  <si>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</si>
  <si>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</si>
  <si>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</si>
  <si>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</si>
  <si>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</si>
  <si>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</si>
  <si>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</si>
  <si>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</si>
  <si>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</si>
  <si>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</si>
  <si>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</si>
  <si>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</si>
  <si>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</si>
  <si>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</si>
  <si>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</si>
  <si>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</si>
  <si>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</si>
  <si>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</si>
  <si>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</si>
  <si>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</si>
  <si>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</si>
  <si>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</si>
  <si>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</si>
  <si>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</si>
  <si>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</si>
  <si>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</si>
  <si>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</si>
  <si>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</si>
  <si>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</si>
  <si>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</si>
  <si>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</si>
  <si>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</si>
  <si>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</si>
  <si>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</si>
  <si>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</si>
  <si>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</si>
  <si>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</si>
  <si>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</si>
  <si>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</si>
  <si>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</si>
  <si>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</si>
  <si>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</si>
  <si>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</si>
  <si>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</si>
  <si>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</si>
  <si>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</si>
  <si>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</si>
  <si>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</si>
  <si>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</si>
  <si>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</si>
  <si>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</si>
  <si>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</si>
  <si>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</si>
  <si>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</si>
  <si>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</si>
  <si>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</si>
  <si>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</si>
  <si>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</si>
  <si>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</si>
  <si>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</si>
  <si>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</si>
  <si>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</si>
  <si>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</si>
  <si>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</si>
  <si>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</si>
  <si>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</si>
  <si>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</si>
  <si>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</si>
  <si>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</si>
  <si>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</si>
  <si>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</si>
  <si>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</si>
  <si>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</si>
  <si>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</si>
  <si>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</si>
  <si>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</si>
  <si>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</si>
  <si>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</si>
  <si>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</si>
  <si>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</si>
  <si>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</si>
  <si>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</si>
  <si>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</si>
  <si>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</si>
  <si>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</si>
  <si>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</si>
  <si>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</si>
  <si>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</si>
  <si>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</si>
  <si>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</si>
  <si>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</si>
  <si>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</si>
  <si>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</si>
  <si>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</si>
  <si>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</si>
  <si>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</si>
  <si>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</si>
  <si>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</si>
  <si>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</si>
  <si>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</si>
  <si>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</si>
  <si>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</si>
  <si>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</si>
  <si>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</si>
  <si>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</si>
  <si>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</si>
  <si>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</si>
  <si>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</si>
  <si>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</si>
  <si>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</si>
  <si>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</si>
  <si>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</si>
  <si>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</si>
  <si>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</si>
  <si>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</si>
  <si>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</si>
  <si>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</si>
  <si>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</si>
  <si>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</si>
  <si>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</si>
  <si>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</si>
  <si>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</si>
  <si>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</si>
  <si>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</si>
  <si>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</si>
  <si>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01:09 PM</t>
  </si>
  <si>
    <t>Entidad: Sonora (Son)</t>
  </si>
  <si>
    <t>Gobernador:</t>
  </si>
  <si>
    <t>Dr. Francisco Alfonso Durazo Montaño</t>
  </si>
  <si>
    <t>13/09/2021 al 12/09/2027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</si>
  <si>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</si>
  <si>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</si>
  <si>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</si>
  <si>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</si>
  <si>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</si>
  <si>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</si>
  <si>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</si>
  <si>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</si>
  <si>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</si>
  <si>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</si>
  <si>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</si>
  <si>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</si>
  <si>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</si>
  <si>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</si>
  <si>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</si>
  <si>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600 a 649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</si>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</sst>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-4.389223672775544E-2</c:v>
                </c:pt>
                <c:pt idx="1">
                  <c:v>-7.0477313749271811E-2</c:v>
                </c:pt>
                <c:pt idx="2">
                  <c:v>-2.471155302280972E-2</c:v>
                </c:pt>
                <c:pt idx="3">
                  <c:v>-5.8358584239341753E-2</c:v>
                </c:pt>
                <c:pt idx="4">
                  <c:v>-9.4599489479206031E-2</c:v>
                </c:pt>
                <c:pt idx="5">
                  <c:v>-7.8696534816235703E-2</c:v>
                </c:pt>
                <c:pt idx="6">
                  <c:v>-6.7485064333532976E-2</c:v>
                </c:pt>
                <c:pt idx="7">
                  <c:v>-6.6360540644522265E-2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4.4621113622937691E-2</c:v>
                </c:pt>
                <c:pt idx="1">
                  <c:v>8.0012742555359853E-2</c:v>
                </c:pt>
                <c:pt idx="2">
                  <c:v>2.6487188547526047E-2</c:v>
                </c:pt>
                <c:pt idx="3">
                  <c:v>6.0084081765184989E-2</c:v>
                </c:pt>
                <c:pt idx="4">
                  <c:v>8.8887509430718839E-2</c:v>
                </c:pt>
                <c:pt idx="5">
                  <c:v>7.0611015079600048E-2</c:v>
                </c:pt>
                <c:pt idx="6">
                  <c:v>6.7751102694900381E-2</c:v>
                </c:pt>
                <c:pt idx="7">
                  <c:v>5.6963929291096449E-2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69180416"/>
        <c:axId val="799637504"/>
      </c:barChart>
      <c:catAx>
        <c:axId val="66918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963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96375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18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6.1000000000000004E-3</c:v>
                </c:pt>
                <c:pt idx="1">
                  <c:v>6.0000000000000001E-3</c:v>
                </c:pt>
                <c:pt idx="2">
                  <c:v>5.7000000000000002E-3</c:v>
                </c:pt>
                <c:pt idx="3">
                  <c:v>5.7999999999999996E-3</c:v>
                </c:pt>
                <c:pt idx="4">
                  <c:v>5.5999999999999999E-3</c:v>
                </c:pt>
                <c:pt idx="5">
                  <c:v>5.8999999999999999E-3</c:v>
                </c:pt>
                <c:pt idx="6">
                  <c:v>5.8999999999999999E-3</c:v>
                </c:pt>
                <c:pt idx="7">
                  <c:v>6.0000000000000001E-3</c:v>
                </c:pt>
                <c:pt idx="8">
                  <c:v>6.3E-3</c:v>
                </c:pt>
                <c:pt idx="9">
                  <c:v>6.1999999999999998E-3</c:v>
                </c:pt>
                <c:pt idx="10">
                  <c:v>6.7000000000000002E-3</c:v>
                </c:pt>
                <c:pt idx="11">
                  <c:v>6.8999999999999999E-3</c:v>
                </c:pt>
                <c:pt idx="12">
                  <c:v>9.2999999999999992E-3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2.8E-3</c:v>
                </c:pt>
                <c:pt idx="1">
                  <c:v>2.5999999999999999E-3</c:v>
                </c:pt>
                <c:pt idx="2">
                  <c:v>2.8E-3</c:v>
                </c:pt>
                <c:pt idx="3">
                  <c:v>2.8E-3</c:v>
                </c:pt>
                <c:pt idx="4">
                  <c:v>2.8999999999999998E-3</c:v>
                </c:pt>
                <c:pt idx="5">
                  <c:v>3.0999999999999999E-3</c:v>
                </c:pt>
                <c:pt idx="6">
                  <c:v>3.2000000000000002E-3</c:v>
                </c:pt>
                <c:pt idx="7">
                  <c:v>3.3E-3</c:v>
                </c:pt>
                <c:pt idx="8">
                  <c:v>3.5000000000000001E-3</c:v>
                </c:pt>
                <c:pt idx="9">
                  <c:v>3.5000000000000001E-3</c:v>
                </c:pt>
                <c:pt idx="10">
                  <c:v>3.5999999999999999E-3</c:v>
                </c:pt>
                <c:pt idx="11">
                  <c:v>3.5999999999999999E-3</c:v>
                </c:pt>
                <c:pt idx="12">
                  <c:v>5.8999999999999999E-3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3.0999999999999999E-3</c:v>
                </c:pt>
                <c:pt idx="2">
                  <c:v>2.3E-3</c:v>
                </c:pt>
                <c:pt idx="3">
                  <c:v>2.3999999999999998E-3</c:v>
                </c:pt>
                <c:pt idx="4">
                  <c:v>2.0999999999999999E-3</c:v>
                </c:pt>
                <c:pt idx="5">
                  <c:v>2.3E-3</c:v>
                </c:pt>
                <c:pt idx="6">
                  <c:v>2.2000000000000001E-3</c:v>
                </c:pt>
                <c:pt idx="7">
                  <c:v>2.0999999999999999E-3</c:v>
                </c:pt>
                <c:pt idx="8">
                  <c:v>2.0999999999999999E-3</c:v>
                </c:pt>
                <c:pt idx="9">
                  <c:v>2.0999999999999999E-3</c:v>
                </c:pt>
                <c:pt idx="10">
                  <c:v>2.3E-3</c:v>
                </c:pt>
                <c:pt idx="11">
                  <c:v>2.5000000000000001E-3</c:v>
                </c:pt>
                <c:pt idx="12">
                  <c:v>4.8999999999999998E-3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2.5000000000000001E-3</c:v>
                </c:pt>
                <c:pt idx="3">
                  <c:v>2.2000000000000001E-3</c:v>
                </c:pt>
                <c:pt idx="4">
                  <c:v>2.3999999999999998E-3</c:v>
                </c:pt>
                <c:pt idx="5">
                  <c:v>2.5999999999999999E-3</c:v>
                </c:pt>
                <c:pt idx="6">
                  <c:v>2.5999999999999999E-3</c:v>
                </c:pt>
                <c:pt idx="7">
                  <c:v>2.8E-3</c:v>
                </c:pt>
                <c:pt idx="8">
                  <c:v>2.8999999999999998E-3</c:v>
                </c:pt>
                <c:pt idx="9">
                  <c:v>2.7000000000000001E-3</c:v>
                </c:pt>
                <c:pt idx="10">
                  <c:v>3.2000000000000002E-3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99712"/>
        <c:axId val="450805056"/>
      </c:lineChart>
      <c:catAx>
        <c:axId val="7764997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805056"/>
        <c:crosses val="autoZero"/>
        <c:auto val="1"/>
        <c:lblAlgn val="ctr"/>
        <c:lblOffset val="100"/>
        <c:noMultiLvlLbl val="0"/>
      </c:catAx>
      <c:valAx>
        <c:axId val="45080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499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7.3000000000000001E-3</c:v>
                </c:pt>
                <c:pt idx="1">
                  <c:v>7.6E-3</c:v>
                </c:pt>
                <c:pt idx="2">
                  <c:v>7.6E-3</c:v>
                </c:pt>
                <c:pt idx="3">
                  <c:v>8.0000000000000002E-3</c:v>
                </c:pt>
                <c:pt idx="4">
                  <c:v>7.9000000000000008E-3</c:v>
                </c:pt>
                <c:pt idx="5">
                  <c:v>7.4999999999999997E-3</c:v>
                </c:pt>
                <c:pt idx="6">
                  <c:v>7.9000000000000008E-3</c:v>
                </c:pt>
                <c:pt idx="7">
                  <c:v>7.7999999999999996E-3</c:v>
                </c:pt>
                <c:pt idx="8">
                  <c:v>7.4000000000000003E-3</c:v>
                </c:pt>
                <c:pt idx="9">
                  <c:v>7.1999999999999998E-3</c:v>
                </c:pt>
                <c:pt idx="10">
                  <c:v>7.6E-3</c:v>
                </c:pt>
                <c:pt idx="11">
                  <c:v>7.9000000000000008E-3</c:v>
                </c:pt>
                <c:pt idx="12">
                  <c:v>8.3000000000000001E-3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3.3E-3</c:v>
                </c:pt>
                <c:pt idx="2">
                  <c:v>3.3E-3</c:v>
                </c:pt>
                <c:pt idx="3">
                  <c:v>3.2000000000000002E-3</c:v>
                </c:pt>
                <c:pt idx="4">
                  <c:v>3.0999999999999999E-3</c:v>
                </c:pt>
                <c:pt idx="5">
                  <c:v>3.0000000000000001E-3</c:v>
                </c:pt>
                <c:pt idx="6">
                  <c:v>3.2000000000000002E-3</c:v>
                </c:pt>
                <c:pt idx="7">
                  <c:v>3.3E-3</c:v>
                </c:pt>
                <c:pt idx="8">
                  <c:v>3.5000000000000001E-3</c:v>
                </c:pt>
                <c:pt idx="9">
                  <c:v>3.0999999999999999E-3</c:v>
                </c:pt>
                <c:pt idx="10">
                  <c:v>3.3999999999999998E-3</c:v>
                </c:pt>
                <c:pt idx="11">
                  <c:v>3.5999999999999999E-3</c:v>
                </c:pt>
                <c:pt idx="12">
                  <c:v>3.5999999999999999E-3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5.4000000000000003E-3</c:v>
                </c:pt>
                <c:pt idx="2">
                  <c:v>4.4000000000000003E-3</c:v>
                </c:pt>
                <c:pt idx="3">
                  <c:v>4.8999999999999998E-3</c:v>
                </c:pt>
                <c:pt idx="4">
                  <c:v>4.7999999999999996E-3</c:v>
                </c:pt>
                <c:pt idx="5">
                  <c:v>4.5999999999999999E-3</c:v>
                </c:pt>
                <c:pt idx="6">
                  <c:v>4.7999999999999996E-3</c:v>
                </c:pt>
                <c:pt idx="7">
                  <c:v>4.4999999999999997E-3</c:v>
                </c:pt>
                <c:pt idx="8">
                  <c:v>4.0000000000000001E-3</c:v>
                </c:pt>
                <c:pt idx="9">
                  <c:v>3.7000000000000002E-3</c:v>
                </c:pt>
                <c:pt idx="10">
                  <c:v>3.8999999999999998E-3</c:v>
                </c:pt>
                <c:pt idx="11">
                  <c:v>4.1000000000000003E-3</c:v>
                </c:pt>
                <c:pt idx="12">
                  <c:v>4.7000000000000002E-3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3.0000000000000001E-3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3.0000000000000001E-3</c:v>
                </c:pt>
                <c:pt idx="6">
                  <c:v>3.2000000000000002E-3</c:v>
                </c:pt>
                <c:pt idx="7">
                  <c:v>3.3E-3</c:v>
                </c:pt>
                <c:pt idx="8">
                  <c:v>3.0999999999999999E-3</c:v>
                </c:pt>
                <c:pt idx="9">
                  <c:v>3.3999999999999998E-3</c:v>
                </c:pt>
                <c:pt idx="10">
                  <c:v>3.5999999999999999E-3</c:v>
                </c:pt>
                <c:pt idx="11">
                  <c:v>3.5999999999999999E-3</c:v>
                </c:pt>
                <c:pt idx="12">
                  <c:v>3.8E-3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01248"/>
        <c:axId val="809436864"/>
      </c:lineChart>
      <c:catAx>
        <c:axId val="776501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9436864"/>
        <c:crosses val="autoZero"/>
        <c:auto val="1"/>
        <c:lblAlgn val="ctr"/>
        <c:lblOffset val="100"/>
        <c:noMultiLvlLbl val="0"/>
      </c:catAx>
      <c:valAx>
        <c:axId val="809436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012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3.5000000000000001E-3</c:v>
                </c:pt>
                <c:pt idx="2">
                  <c:v>3.8999999999999998E-3</c:v>
                </c:pt>
                <c:pt idx="3">
                  <c:v>3.5999999999999999E-3</c:v>
                </c:pt>
                <c:pt idx="4">
                  <c:v>3.5000000000000001E-3</c:v>
                </c:pt>
                <c:pt idx="5">
                  <c:v>3.5000000000000001E-3</c:v>
                </c:pt>
                <c:pt idx="6">
                  <c:v>3.3E-3</c:v>
                </c:pt>
                <c:pt idx="7">
                  <c:v>3.7000000000000002E-3</c:v>
                </c:pt>
                <c:pt idx="8">
                  <c:v>4.0000000000000001E-3</c:v>
                </c:pt>
                <c:pt idx="9">
                  <c:v>3.8999999999999998E-3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2.5000000000000001E-3</c:v>
                </c:pt>
                <c:pt idx="2">
                  <c:v>2.8E-3</c:v>
                </c:pt>
                <c:pt idx="3">
                  <c:v>2.5000000000000001E-3</c:v>
                </c:pt>
                <c:pt idx="4">
                  <c:v>2.5000000000000001E-3</c:v>
                </c:pt>
                <c:pt idx="5">
                  <c:v>2.5999999999999999E-3</c:v>
                </c:pt>
                <c:pt idx="6">
                  <c:v>2.5000000000000001E-3</c:v>
                </c:pt>
                <c:pt idx="7">
                  <c:v>2.8E-3</c:v>
                </c:pt>
                <c:pt idx="8">
                  <c:v>3.0000000000000001E-3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2.8999999999999998E-3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1E-3</c:v>
                </c:pt>
                <c:pt idx="1">
                  <c:v>8.9999999999999998E-4</c:v>
                </c:pt>
                <c:pt idx="2">
                  <c:v>2.7000000000000001E-3</c:v>
                </c:pt>
                <c:pt idx="3">
                  <c:v>8.9999999999999998E-4</c:v>
                </c:pt>
                <c:pt idx="4">
                  <c:v>6.9999999999999999E-4</c:v>
                </c:pt>
                <c:pt idx="5">
                  <c:v>8.0000000000000004E-4</c:v>
                </c:pt>
                <c:pt idx="6">
                  <c:v>5.9999999999999995E-4</c:v>
                </c:pt>
                <c:pt idx="7">
                  <c:v>8.0000000000000004E-4</c:v>
                </c:pt>
                <c:pt idx="8">
                  <c:v>8.0000000000000004E-4</c:v>
                </c:pt>
                <c:pt idx="9">
                  <c:v>6.9999999999999999E-4</c:v>
                </c:pt>
                <c:pt idx="10">
                  <c:v>6.9999999999999999E-4</c:v>
                </c:pt>
                <c:pt idx="11">
                  <c:v>5.9999999999999995E-4</c:v>
                </c:pt>
                <c:pt idx="12">
                  <c:v>6.9999999999999999E-4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1.2999999999999999E-3</c:v>
                </c:pt>
                <c:pt idx="2">
                  <c:v>1.1999999999999999E-3</c:v>
                </c:pt>
                <c:pt idx="3">
                  <c:v>1.4E-3</c:v>
                </c:pt>
                <c:pt idx="4">
                  <c:v>1.5E-3</c:v>
                </c:pt>
                <c:pt idx="5">
                  <c:v>1.5E-3</c:v>
                </c:pt>
                <c:pt idx="6">
                  <c:v>1.5E-3</c:v>
                </c:pt>
                <c:pt idx="7">
                  <c:v>1.6999999999999999E-3</c:v>
                </c:pt>
                <c:pt idx="8">
                  <c:v>1.8E-3</c:v>
                </c:pt>
                <c:pt idx="9">
                  <c:v>1.6999999999999999E-3</c:v>
                </c:pt>
                <c:pt idx="10">
                  <c:v>1.9E-3</c:v>
                </c:pt>
                <c:pt idx="11">
                  <c:v>2.0999999999999999E-3</c:v>
                </c:pt>
                <c:pt idx="12">
                  <c:v>2.2000000000000001E-3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02272"/>
        <c:axId val="809439168"/>
      </c:lineChart>
      <c:catAx>
        <c:axId val="776502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9439168"/>
        <c:crosses val="autoZero"/>
        <c:auto val="1"/>
        <c:lblAlgn val="ctr"/>
        <c:lblOffset val="100"/>
        <c:noMultiLvlLbl val="0"/>
      </c:catAx>
      <c:valAx>
        <c:axId val="80943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02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0.27250000000000002</c:v>
                </c:pt>
                <c:pt idx="1">
                  <c:v>0.26469999999999999</c:v>
                </c:pt>
                <c:pt idx="2">
                  <c:v>0.25480000000000003</c:v>
                </c:pt>
                <c:pt idx="3">
                  <c:v>0.25119999999999998</c:v>
                </c:pt>
                <c:pt idx="4">
                  <c:v>0.25019999999999998</c:v>
                </c:pt>
                <c:pt idx="5">
                  <c:v>0.2505</c:v>
                </c:pt>
                <c:pt idx="6">
                  <c:v>0.25259999999999999</c:v>
                </c:pt>
                <c:pt idx="7">
                  <c:v>0.25309999999999999</c:v>
                </c:pt>
                <c:pt idx="8">
                  <c:v>0.24890000000000001</c:v>
                </c:pt>
                <c:pt idx="9">
                  <c:v>0.24790000000000001</c:v>
                </c:pt>
                <c:pt idx="10">
                  <c:v>0.248</c:v>
                </c:pt>
                <c:pt idx="11">
                  <c:v>0.24709999999999999</c:v>
                </c:pt>
                <c:pt idx="12">
                  <c:v>0.24990000000000001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0.1497</c:v>
                </c:pt>
                <c:pt idx="1">
                  <c:v>0.14080000000000001</c:v>
                </c:pt>
                <c:pt idx="2">
                  <c:v>0.13869999999999999</c:v>
                </c:pt>
                <c:pt idx="3">
                  <c:v>0.1338</c:v>
                </c:pt>
                <c:pt idx="4">
                  <c:v>0.1336</c:v>
                </c:pt>
                <c:pt idx="5">
                  <c:v>0.13439999999999999</c:v>
                </c:pt>
                <c:pt idx="6">
                  <c:v>0.1353</c:v>
                </c:pt>
                <c:pt idx="7">
                  <c:v>0.13700000000000001</c:v>
                </c:pt>
                <c:pt idx="8">
                  <c:v>0.13550000000000001</c:v>
                </c:pt>
                <c:pt idx="9">
                  <c:v>0.13669999999999999</c:v>
                </c:pt>
                <c:pt idx="10">
                  <c:v>0.1381</c:v>
                </c:pt>
                <c:pt idx="11">
                  <c:v>0.1396</c:v>
                </c:pt>
                <c:pt idx="12">
                  <c:v>0.14199999999999999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9.8199999999999996E-2</c:v>
                </c:pt>
                <c:pt idx="1">
                  <c:v>9.6100000000000005E-2</c:v>
                </c:pt>
                <c:pt idx="2">
                  <c:v>8.8900000000000007E-2</c:v>
                </c:pt>
                <c:pt idx="3">
                  <c:v>9.1300000000000006E-2</c:v>
                </c:pt>
                <c:pt idx="4">
                  <c:v>9.0700000000000003E-2</c:v>
                </c:pt>
                <c:pt idx="5">
                  <c:v>9.0999999999999998E-2</c:v>
                </c:pt>
                <c:pt idx="6">
                  <c:v>9.3299999999999994E-2</c:v>
                </c:pt>
                <c:pt idx="7">
                  <c:v>9.1200000000000003E-2</c:v>
                </c:pt>
                <c:pt idx="8">
                  <c:v>8.77E-2</c:v>
                </c:pt>
                <c:pt idx="9">
                  <c:v>8.4400000000000003E-2</c:v>
                </c:pt>
                <c:pt idx="10">
                  <c:v>8.3599999999999994E-2</c:v>
                </c:pt>
                <c:pt idx="11">
                  <c:v>8.1600000000000006E-2</c:v>
                </c:pt>
                <c:pt idx="12">
                  <c:v>8.1199999999999994E-2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9.5899999999999999E-2</c:v>
                </c:pt>
                <c:pt idx="1">
                  <c:v>9.2299999999999993E-2</c:v>
                </c:pt>
                <c:pt idx="2">
                  <c:v>8.6599999999999996E-2</c:v>
                </c:pt>
                <c:pt idx="3">
                  <c:v>8.3799999999999999E-2</c:v>
                </c:pt>
                <c:pt idx="4">
                  <c:v>8.3900000000000002E-2</c:v>
                </c:pt>
                <c:pt idx="5">
                  <c:v>8.4500000000000006E-2</c:v>
                </c:pt>
                <c:pt idx="6">
                  <c:v>8.43E-2</c:v>
                </c:pt>
                <c:pt idx="7">
                  <c:v>8.5199999999999998E-2</c:v>
                </c:pt>
                <c:pt idx="8">
                  <c:v>8.3500000000000005E-2</c:v>
                </c:pt>
                <c:pt idx="9">
                  <c:v>8.3599999999999994E-2</c:v>
                </c:pt>
                <c:pt idx="10">
                  <c:v>8.3400000000000002E-2</c:v>
                </c:pt>
                <c:pt idx="11">
                  <c:v>8.2199999999999995E-2</c:v>
                </c:pt>
                <c:pt idx="12">
                  <c:v>8.4500000000000006E-2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12000"/>
        <c:axId val="809441472"/>
      </c:lineChart>
      <c:catAx>
        <c:axId val="776512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9441472"/>
        <c:crosses val="autoZero"/>
        <c:auto val="1"/>
        <c:lblAlgn val="ctr"/>
        <c:lblOffset val="100"/>
        <c:noMultiLvlLbl val="0"/>
      </c:catAx>
      <c:valAx>
        <c:axId val="80944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12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0.6976</c:v>
                </c:pt>
                <c:pt idx="1">
                  <c:v>0.70579999999999998</c:v>
                </c:pt>
                <c:pt idx="2">
                  <c:v>0.7155999999999999</c:v>
                </c:pt>
                <c:pt idx="3">
                  <c:v>0.71939999999999993</c:v>
                </c:pt>
                <c:pt idx="4">
                  <c:v>0.72109999999999996</c:v>
                </c:pt>
                <c:pt idx="5">
                  <c:v>0.72170000000000001</c:v>
                </c:pt>
                <c:pt idx="6">
                  <c:v>0.71799999999999997</c:v>
                </c:pt>
                <c:pt idx="7">
                  <c:v>0.71789999999999998</c:v>
                </c:pt>
                <c:pt idx="8">
                  <c:v>0.72170000000000001</c:v>
                </c:pt>
                <c:pt idx="9">
                  <c:v>0.72340000000000004</c:v>
                </c:pt>
                <c:pt idx="10">
                  <c:v>0.72179999999999989</c:v>
                </c:pt>
                <c:pt idx="11">
                  <c:v>0.72099999999999997</c:v>
                </c:pt>
                <c:pt idx="12">
                  <c:v>0.71350000000000002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0.83860000000000001</c:v>
                </c:pt>
                <c:pt idx="1">
                  <c:v>0.84760000000000002</c:v>
                </c:pt>
                <c:pt idx="2">
                  <c:v>0.84899999999999998</c:v>
                </c:pt>
                <c:pt idx="3">
                  <c:v>0.85430000000000006</c:v>
                </c:pt>
                <c:pt idx="4">
                  <c:v>0.85450000000000004</c:v>
                </c:pt>
                <c:pt idx="5">
                  <c:v>0.85340000000000005</c:v>
                </c:pt>
                <c:pt idx="6">
                  <c:v>0.85230000000000017</c:v>
                </c:pt>
                <c:pt idx="7">
                  <c:v>0.84989999999999999</c:v>
                </c:pt>
                <c:pt idx="8">
                  <c:v>0.8508</c:v>
                </c:pt>
                <c:pt idx="9">
                  <c:v>0.84980000000000011</c:v>
                </c:pt>
                <c:pt idx="10">
                  <c:v>0.84799999999999998</c:v>
                </c:pt>
                <c:pt idx="11">
                  <c:v>0.84619999999999984</c:v>
                </c:pt>
                <c:pt idx="12">
                  <c:v>0.84139999999999993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0.88240000000000007</c:v>
                </c:pt>
                <c:pt idx="1">
                  <c:v>0.88500000000000012</c:v>
                </c:pt>
                <c:pt idx="2">
                  <c:v>0.89240000000000008</c:v>
                </c:pt>
                <c:pt idx="3">
                  <c:v>0.89149999999999996</c:v>
                </c:pt>
                <c:pt idx="4">
                  <c:v>0.89339999999999997</c:v>
                </c:pt>
                <c:pt idx="5">
                  <c:v>0.89359999999999995</c:v>
                </c:pt>
                <c:pt idx="6">
                  <c:v>0.88989999999999991</c:v>
                </c:pt>
                <c:pt idx="7">
                  <c:v>0.8931</c:v>
                </c:pt>
                <c:pt idx="8">
                  <c:v>0.89700000000000002</c:v>
                </c:pt>
                <c:pt idx="9">
                  <c:v>0.90139999999999987</c:v>
                </c:pt>
                <c:pt idx="10">
                  <c:v>0.90100000000000002</c:v>
                </c:pt>
                <c:pt idx="11">
                  <c:v>0.90090000000000003</c:v>
                </c:pt>
                <c:pt idx="12">
                  <c:v>0.89629999999999987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0.89470000000000005</c:v>
                </c:pt>
                <c:pt idx="1">
                  <c:v>0.89820000000000011</c:v>
                </c:pt>
                <c:pt idx="2">
                  <c:v>0.90420000000000011</c:v>
                </c:pt>
                <c:pt idx="3">
                  <c:v>0.90720000000000012</c:v>
                </c:pt>
                <c:pt idx="4">
                  <c:v>0.90680000000000005</c:v>
                </c:pt>
                <c:pt idx="5">
                  <c:v>0.90569999999999995</c:v>
                </c:pt>
                <c:pt idx="6">
                  <c:v>0.90569999999999995</c:v>
                </c:pt>
                <c:pt idx="7">
                  <c:v>0.90419999999999989</c:v>
                </c:pt>
                <c:pt idx="8">
                  <c:v>0.90579999999999994</c:v>
                </c:pt>
                <c:pt idx="9">
                  <c:v>0.90569999999999995</c:v>
                </c:pt>
                <c:pt idx="10">
                  <c:v>0.90489999999999993</c:v>
                </c:pt>
                <c:pt idx="11">
                  <c:v>0.90579999999999994</c:v>
                </c:pt>
                <c:pt idx="12">
                  <c:v>0.9032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13536"/>
        <c:axId val="811237952"/>
      </c:lineChart>
      <c:catAx>
        <c:axId val="776513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1237952"/>
        <c:crosses val="autoZero"/>
        <c:auto val="1"/>
        <c:lblAlgn val="ctr"/>
        <c:lblOffset val="100"/>
        <c:noMultiLvlLbl val="0"/>
      </c:catAx>
      <c:valAx>
        <c:axId val="811237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13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50.73</c:v>
                </c:pt>
                <c:pt idx="1">
                  <c:v>48.32</c:v>
                </c:pt>
                <c:pt idx="2">
                  <c:v>55.01</c:v>
                </c:pt>
                <c:pt idx="3">
                  <c:v>58.41</c:v>
                </c:pt>
                <c:pt idx="4">
                  <c:v>67.37</c:v>
                </c:pt>
                <c:pt idx="5">
                  <c:v>64.86</c:v>
                </c:pt>
                <c:pt idx="6">
                  <c:v>64.010000000000005</c:v>
                </c:pt>
                <c:pt idx="7">
                  <c:v>66.39</c:v>
                </c:pt>
                <c:pt idx="8">
                  <c:v>79.33</c:v>
                </c:pt>
                <c:pt idx="9">
                  <c:v>78.37</c:v>
                </c:pt>
                <c:pt idx="10">
                  <c:v>87.27</c:v>
                </c:pt>
                <c:pt idx="11">
                  <c:v>75.45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82.42</c:v>
                </c:pt>
                <c:pt idx="1">
                  <c:v>78.540000000000006</c:v>
                </c:pt>
                <c:pt idx="2">
                  <c:v>82.31</c:v>
                </c:pt>
                <c:pt idx="3">
                  <c:v>63.13</c:v>
                </c:pt>
                <c:pt idx="4">
                  <c:v>81.599999999999994</c:v>
                </c:pt>
                <c:pt idx="5">
                  <c:v>75.28</c:v>
                </c:pt>
                <c:pt idx="6">
                  <c:v>94.95</c:v>
                </c:pt>
                <c:pt idx="7">
                  <c:v>89.34</c:v>
                </c:pt>
                <c:pt idx="8">
                  <c:v>106.25</c:v>
                </c:pt>
                <c:pt idx="9">
                  <c:v>112.09</c:v>
                </c:pt>
                <c:pt idx="10">
                  <c:v>101.7</c:v>
                </c:pt>
                <c:pt idx="11">
                  <c:v>87.81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95.05</c:v>
                </c:pt>
                <c:pt idx="1">
                  <c:v>107</c:v>
                </c:pt>
                <c:pt idx="2">
                  <c:v>138.72</c:v>
                </c:pt>
                <c:pt idx="3">
                  <c:v>115.32</c:v>
                </c:pt>
                <c:pt idx="4">
                  <c:v>109.48</c:v>
                </c:pt>
                <c:pt idx="5">
                  <c:v>105.81</c:v>
                </c:pt>
                <c:pt idx="6">
                  <c:v>89.78</c:v>
                </c:pt>
                <c:pt idx="7">
                  <c:v>94.27</c:v>
                </c:pt>
                <c:pt idx="8">
                  <c:v>105.23</c:v>
                </c:pt>
                <c:pt idx="9">
                  <c:v>111.75</c:v>
                </c:pt>
                <c:pt idx="10">
                  <c:v>105.47</c:v>
                </c:pt>
                <c:pt idx="11">
                  <c:v>88.02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82.11</c:v>
                </c:pt>
                <c:pt idx="1">
                  <c:v>86.56</c:v>
                </c:pt>
                <c:pt idx="2">
                  <c:v>107.41</c:v>
                </c:pt>
                <c:pt idx="3">
                  <c:v>92.03</c:v>
                </c:pt>
                <c:pt idx="4">
                  <c:v>103.16</c:v>
                </c:pt>
                <c:pt idx="5">
                  <c:v>101.4</c:v>
                </c:pt>
                <c:pt idx="6">
                  <c:v>83.23</c:v>
                </c:pt>
                <c:pt idx="7">
                  <c:v>97.22</c:v>
                </c:pt>
                <c:pt idx="8">
                  <c:v>105.47</c:v>
                </c:pt>
                <c:pt idx="9">
                  <c:v>97.46</c:v>
                </c:pt>
                <c:pt idx="10">
                  <c:v>94.64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14560"/>
        <c:axId val="811240256"/>
      </c:lineChart>
      <c:catAx>
        <c:axId val="7765145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1240256"/>
        <c:crosses val="autoZero"/>
        <c:auto val="1"/>
        <c:lblAlgn val="ctr"/>
        <c:lblOffset val="100"/>
        <c:noMultiLvlLbl val="0"/>
      </c:catAx>
      <c:valAx>
        <c:axId val="81124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14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24.72</c:v>
                </c:pt>
                <c:pt idx="1">
                  <c:v>23.26</c:v>
                </c:pt>
                <c:pt idx="2">
                  <c:v>25.98</c:v>
                </c:pt>
                <c:pt idx="3">
                  <c:v>25.03</c:v>
                </c:pt>
                <c:pt idx="4">
                  <c:v>27.51</c:v>
                </c:pt>
                <c:pt idx="5">
                  <c:v>23.33</c:v>
                </c:pt>
                <c:pt idx="6">
                  <c:v>25.23</c:v>
                </c:pt>
                <c:pt idx="7">
                  <c:v>28.05</c:v>
                </c:pt>
                <c:pt idx="8">
                  <c:v>35.659999999999997</c:v>
                </c:pt>
                <c:pt idx="9">
                  <c:v>33.549999999999997</c:v>
                </c:pt>
                <c:pt idx="10">
                  <c:v>32.799999999999997</c:v>
                </c:pt>
                <c:pt idx="11">
                  <c:v>36.5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40.31</c:v>
                </c:pt>
                <c:pt idx="1">
                  <c:v>34.06</c:v>
                </c:pt>
                <c:pt idx="2">
                  <c:v>33.79</c:v>
                </c:pt>
                <c:pt idx="3">
                  <c:v>29.71</c:v>
                </c:pt>
                <c:pt idx="4">
                  <c:v>33.72</c:v>
                </c:pt>
                <c:pt idx="5">
                  <c:v>31.04</c:v>
                </c:pt>
                <c:pt idx="6">
                  <c:v>47.71</c:v>
                </c:pt>
                <c:pt idx="7">
                  <c:v>36.71</c:v>
                </c:pt>
                <c:pt idx="8">
                  <c:v>43.02</c:v>
                </c:pt>
                <c:pt idx="9">
                  <c:v>42.65</c:v>
                </c:pt>
                <c:pt idx="10">
                  <c:v>36.78</c:v>
                </c:pt>
                <c:pt idx="11">
                  <c:v>31.41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31.82</c:v>
                </c:pt>
                <c:pt idx="1">
                  <c:v>38.24</c:v>
                </c:pt>
                <c:pt idx="2">
                  <c:v>46.73</c:v>
                </c:pt>
                <c:pt idx="3">
                  <c:v>38.130000000000003</c:v>
                </c:pt>
                <c:pt idx="4">
                  <c:v>36.4</c:v>
                </c:pt>
                <c:pt idx="5">
                  <c:v>33.99</c:v>
                </c:pt>
                <c:pt idx="6">
                  <c:v>32.29</c:v>
                </c:pt>
                <c:pt idx="7">
                  <c:v>34.43</c:v>
                </c:pt>
                <c:pt idx="8">
                  <c:v>41.63</c:v>
                </c:pt>
                <c:pt idx="9">
                  <c:v>41.7</c:v>
                </c:pt>
                <c:pt idx="10">
                  <c:v>38.44</c:v>
                </c:pt>
                <c:pt idx="11">
                  <c:v>33.549999999999997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30.7</c:v>
                </c:pt>
                <c:pt idx="1">
                  <c:v>33.07</c:v>
                </c:pt>
                <c:pt idx="2">
                  <c:v>38.950000000000003</c:v>
                </c:pt>
                <c:pt idx="3">
                  <c:v>32.840000000000003</c:v>
                </c:pt>
                <c:pt idx="4">
                  <c:v>36.06</c:v>
                </c:pt>
                <c:pt idx="5">
                  <c:v>32.06</c:v>
                </c:pt>
                <c:pt idx="6">
                  <c:v>25.64</c:v>
                </c:pt>
                <c:pt idx="7">
                  <c:v>32.700000000000003</c:v>
                </c:pt>
                <c:pt idx="8">
                  <c:v>32.43</c:v>
                </c:pt>
                <c:pt idx="9">
                  <c:v>34.06</c:v>
                </c:pt>
                <c:pt idx="10">
                  <c:v>34.909999999999997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093888"/>
        <c:axId val="811242560"/>
      </c:lineChart>
      <c:catAx>
        <c:axId val="7970938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1242560"/>
        <c:crosses val="autoZero"/>
        <c:auto val="1"/>
        <c:lblAlgn val="ctr"/>
        <c:lblOffset val="100"/>
        <c:noMultiLvlLbl val="0"/>
      </c:catAx>
      <c:valAx>
        <c:axId val="811242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093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10.220000000000001</c:v>
                </c:pt>
                <c:pt idx="1">
                  <c:v>11.89</c:v>
                </c:pt>
                <c:pt idx="2">
                  <c:v>13.01</c:v>
                </c:pt>
                <c:pt idx="3">
                  <c:v>14.43</c:v>
                </c:pt>
                <c:pt idx="4">
                  <c:v>18.100000000000001</c:v>
                </c:pt>
                <c:pt idx="5">
                  <c:v>17.899999999999999</c:v>
                </c:pt>
                <c:pt idx="6">
                  <c:v>18.27</c:v>
                </c:pt>
                <c:pt idx="7">
                  <c:v>17.32</c:v>
                </c:pt>
                <c:pt idx="8">
                  <c:v>17.690000000000001</c:v>
                </c:pt>
                <c:pt idx="9">
                  <c:v>19.73</c:v>
                </c:pt>
                <c:pt idx="10">
                  <c:v>19.899999999999999</c:v>
                </c:pt>
                <c:pt idx="11">
                  <c:v>15.42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14.53</c:v>
                </c:pt>
                <c:pt idx="1">
                  <c:v>17.28</c:v>
                </c:pt>
                <c:pt idx="2">
                  <c:v>17.45</c:v>
                </c:pt>
                <c:pt idx="3">
                  <c:v>6.93</c:v>
                </c:pt>
                <c:pt idx="4">
                  <c:v>21.36</c:v>
                </c:pt>
                <c:pt idx="5">
                  <c:v>17.18</c:v>
                </c:pt>
                <c:pt idx="6">
                  <c:v>16.940000000000001</c:v>
                </c:pt>
                <c:pt idx="7">
                  <c:v>21.63</c:v>
                </c:pt>
                <c:pt idx="8">
                  <c:v>25.94</c:v>
                </c:pt>
                <c:pt idx="9">
                  <c:v>27.2</c:v>
                </c:pt>
                <c:pt idx="10">
                  <c:v>28.59</c:v>
                </c:pt>
                <c:pt idx="11">
                  <c:v>24.76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27.4</c:v>
                </c:pt>
                <c:pt idx="1">
                  <c:v>28.49</c:v>
                </c:pt>
                <c:pt idx="2">
                  <c:v>40.14</c:v>
                </c:pt>
                <c:pt idx="3">
                  <c:v>33.07</c:v>
                </c:pt>
                <c:pt idx="4">
                  <c:v>30.09</c:v>
                </c:pt>
                <c:pt idx="5">
                  <c:v>30.9</c:v>
                </c:pt>
                <c:pt idx="6">
                  <c:v>20.2</c:v>
                </c:pt>
                <c:pt idx="7">
                  <c:v>23.29</c:v>
                </c:pt>
                <c:pt idx="8">
                  <c:v>22.38</c:v>
                </c:pt>
                <c:pt idx="9">
                  <c:v>25.81</c:v>
                </c:pt>
                <c:pt idx="10">
                  <c:v>25.57</c:v>
                </c:pt>
                <c:pt idx="11">
                  <c:v>18.78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16.47</c:v>
                </c:pt>
                <c:pt idx="1">
                  <c:v>19.25</c:v>
                </c:pt>
                <c:pt idx="2">
                  <c:v>26.55</c:v>
                </c:pt>
                <c:pt idx="3">
                  <c:v>21.97</c:v>
                </c:pt>
                <c:pt idx="4">
                  <c:v>23.84</c:v>
                </c:pt>
                <c:pt idx="5">
                  <c:v>27.74</c:v>
                </c:pt>
                <c:pt idx="6">
                  <c:v>19.559999999999999</c:v>
                </c:pt>
                <c:pt idx="7">
                  <c:v>26.05</c:v>
                </c:pt>
                <c:pt idx="8">
                  <c:v>26.79</c:v>
                </c:pt>
                <c:pt idx="9">
                  <c:v>24.28</c:v>
                </c:pt>
                <c:pt idx="10">
                  <c:v>19.73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095424"/>
        <c:axId val="811244864"/>
      </c:lineChart>
      <c:catAx>
        <c:axId val="7970954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1244864"/>
        <c:crosses val="autoZero"/>
        <c:auto val="1"/>
        <c:lblAlgn val="ctr"/>
        <c:lblOffset val="100"/>
        <c:noMultiLvlLbl val="0"/>
      </c:catAx>
      <c:valAx>
        <c:axId val="81124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095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1.7</c:v>
                </c:pt>
                <c:pt idx="1">
                  <c:v>1.22</c:v>
                </c:pt>
                <c:pt idx="2">
                  <c:v>1.66</c:v>
                </c:pt>
                <c:pt idx="3">
                  <c:v>2.2799999999999998</c:v>
                </c:pt>
                <c:pt idx="4">
                  <c:v>2.75</c:v>
                </c:pt>
                <c:pt idx="5">
                  <c:v>2.78</c:v>
                </c:pt>
                <c:pt idx="6">
                  <c:v>2.2799999999999998</c:v>
                </c:pt>
                <c:pt idx="7">
                  <c:v>2.65</c:v>
                </c:pt>
                <c:pt idx="8">
                  <c:v>1.94</c:v>
                </c:pt>
                <c:pt idx="9">
                  <c:v>1.6</c:v>
                </c:pt>
                <c:pt idx="10">
                  <c:v>2.65</c:v>
                </c:pt>
                <c:pt idx="11">
                  <c:v>2.21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1.9</c:v>
                </c:pt>
                <c:pt idx="1">
                  <c:v>2.5499999999999998</c:v>
                </c:pt>
                <c:pt idx="2">
                  <c:v>2.2400000000000002</c:v>
                </c:pt>
                <c:pt idx="3">
                  <c:v>1.39</c:v>
                </c:pt>
                <c:pt idx="4">
                  <c:v>3.26</c:v>
                </c:pt>
                <c:pt idx="5">
                  <c:v>3.19</c:v>
                </c:pt>
                <c:pt idx="6">
                  <c:v>2.44</c:v>
                </c:pt>
                <c:pt idx="7">
                  <c:v>2.5099999999999998</c:v>
                </c:pt>
                <c:pt idx="8">
                  <c:v>3.5</c:v>
                </c:pt>
                <c:pt idx="9">
                  <c:v>3.29</c:v>
                </c:pt>
                <c:pt idx="10">
                  <c:v>3.36</c:v>
                </c:pt>
                <c:pt idx="11">
                  <c:v>2.44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2.99</c:v>
                </c:pt>
                <c:pt idx="1">
                  <c:v>3.36</c:v>
                </c:pt>
                <c:pt idx="2">
                  <c:v>5.57</c:v>
                </c:pt>
                <c:pt idx="3">
                  <c:v>3.6</c:v>
                </c:pt>
                <c:pt idx="4">
                  <c:v>4.8600000000000003</c:v>
                </c:pt>
                <c:pt idx="5">
                  <c:v>4.3099999999999996</c:v>
                </c:pt>
                <c:pt idx="6">
                  <c:v>2.72</c:v>
                </c:pt>
                <c:pt idx="7">
                  <c:v>2.78</c:v>
                </c:pt>
                <c:pt idx="8">
                  <c:v>3.4</c:v>
                </c:pt>
                <c:pt idx="9">
                  <c:v>3.46</c:v>
                </c:pt>
                <c:pt idx="10">
                  <c:v>3.67</c:v>
                </c:pt>
                <c:pt idx="11">
                  <c:v>2.14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2.65</c:v>
                </c:pt>
                <c:pt idx="1">
                  <c:v>2.61</c:v>
                </c:pt>
                <c:pt idx="2">
                  <c:v>2.89</c:v>
                </c:pt>
                <c:pt idx="3">
                  <c:v>3.23</c:v>
                </c:pt>
                <c:pt idx="4">
                  <c:v>5.03</c:v>
                </c:pt>
                <c:pt idx="5">
                  <c:v>2.75</c:v>
                </c:pt>
                <c:pt idx="6">
                  <c:v>3.06</c:v>
                </c:pt>
                <c:pt idx="7">
                  <c:v>3.26</c:v>
                </c:pt>
                <c:pt idx="8">
                  <c:v>4.6500000000000004</c:v>
                </c:pt>
                <c:pt idx="9">
                  <c:v>2.21</c:v>
                </c:pt>
                <c:pt idx="10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096448"/>
        <c:axId val="845014720"/>
      </c:lineChart>
      <c:catAx>
        <c:axId val="7970964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5014720"/>
        <c:crosses val="autoZero"/>
        <c:auto val="1"/>
        <c:lblAlgn val="ctr"/>
        <c:lblOffset val="100"/>
        <c:noMultiLvlLbl val="0"/>
      </c:catAx>
      <c:valAx>
        <c:axId val="845014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096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0.17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0.17</c:v>
                </c:pt>
                <c:pt idx="5">
                  <c:v>0.2</c:v>
                </c:pt>
                <c:pt idx="6">
                  <c:v>0.24</c:v>
                </c:pt>
                <c:pt idx="7">
                  <c:v>0.27</c:v>
                </c:pt>
                <c:pt idx="8">
                  <c:v>0.14000000000000001</c:v>
                </c:pt>
                <c:pt idx="9">
                  <c:v>0.27</c:v>
                </c:pt>
                <c:pt idx="10">
                  <c:v>0.14000000000000001</c:v>
                </c:pt>
                <c:pt idx="11">
                  <c:v>0.17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</c:v>
                </c:pt>
                <c:pt idx="1">
                  <c:v>0.31</c:v>
                </c:pt>
                <c:pt idx="2">
                  <c:v>0.2</c:v>
                </c:pt>
                <c:pt idx="3">
                  <c:v>0.27</c:v>
                </c:pt>
                <c:pt idx="4">
                  <c:v>0.34</c:v>
                </c:pt>
                <c:pt idx="5">
                  <c:v>0.24</c:v>
                </c:pt>
                <c:pt idx="6">
                  <c:v>0.31</c:v>
                </c:pt>
                <c:pt idx="7">
                  <c:v>0.31</c:v>
                </c:pt>
                <c:pt idx="8">
                  <c:v>0.75</c:v>
                </c:pt>
                <c:pt idx="9">
                  <c:v>0.51</c:v>
                </c:pt>
                <c:pt idx="10">
                  <c:v>0.61</c:v>
                </c:pt>
                <c:pt idx="11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0.34</c:v>
                </c:pt>
                <c:pt idx="1">
                  <c:v>0.37</c:v>
                </c:pt>
                <c:pt idx="2">
                  <c:v>0.34</c:v>
                </c:pt>
                <c:pt idx="3">
                  <c:v>0.54</c:v>
                </c:pt>
                <c:pt idx="4">
                  <c:v>0.61</c:v>
                </c:pt>
                <c:pt idx="5">
                  <c:v>0.78</c:v>
                </c:pt>
                <c:pt idx="6">
                  <c:v>0.37</c:v>
                </c:pt>
                <c:pt idx="7">
                  <c:v>0.34</c:v>
                </c:pt>
                <c:pt idx="8">
                  <c:v>1.1200000000000001</c:v>
                </c:pt>
                <c:pt idx="9">
                  <c:v>0.68</c:v>
                </c:pt>
                <c:pt idx="10">
                  <c:v>0.34</c:v>
                </c:pt>
                <c:pt idx="11">
                  <c:v>0.27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0.31</c:v>
                </c:pt>
                <c:pt idx="1">
                  <c:v>0.65</c:v>
                </c:pt>
                <c:pt idx="2">
                  <c:v>0.88</c:v>
                </c:pt>
                <c:pt idx="3">
                  <c:v>0.27</c:v>
                </c:pt>
                <c:pt idx="4">
                  <c:v>0.98</c:v>
                </c:pt>
                <c:pt idx="5">
                  <c:v>0.81</c:v>
                </c:pt>
                <c:pt idx="6">
                  <c:v>0.54</c:v>
                </c:pt>
                <c:pt idx="7">
                  <c:v>0.57999999999999996</c:v>
                </c:pt>
                <c:pt idx="8">
                  <c:v>1.05</c:v>
                </c:pt>
                <c:pt idx="9">
                  <c:v>0.48</c:v>
                </c:pt>
                <c:pt idx="10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331456"/>
        <c:axId val="845017024"/>
      </c:lineChart>
      <c:catAx>
        <c:axId val="7973314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5017024"/>
        <c:crosses val="autoZero"/>
        <c:auto val="1"/>
        <c:lblAlgn val="ctr"/>
        <c:lblOffset val="100"/>
        <c:noMultiLvlLbl val="0"/>
      </c:catAx>
      <c:valAx>
        <c:axId val="84501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331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0.20155430672967353</c:v>
                </c:pt>
                <c:pt idx="1">
                  <c:v>0.3999754667620482</c:v>
                </c:pt>
                <c:pt idx="2">
                  <c:v>0.1883533611682407</c:v>
                </c:pt>
                <c:pt idx="3">
                  <c:v>8.7775110456891431E-2</c:v>
                </c:pt>
                <c:pt idx="4">
                  <c:v>9.5622307362493497E-2</c:v>
                </c:pt>
                <c:pt idx="5">
                  <c:v>7.0825394423388657E-3</c:v>
                </c:pt>
                <c:pt idx="6">
                  <c:v>1.9636908078313763E-2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9183488"/>
        <c:axId val="799639232"/>
      </c:barChart>
      <c:catAx>
        <c:axId val="66918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9639232"/>
        <c:crosses val="autoZero"/>
        <c:auto val="1"/>
        <c:lblAlgn val="ctr"/>
        <c:lblOffset val="100"/>
        <c:noMultiLvlLbl val="0"/>
      </c:catAx>
      <c:valAx>
        <c:axId val="79963923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18348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8.52</c:v>
                </c:pt>
                <c:pt idx="1">
                  <c:v>6.38</c:v>
                </c:pt>
                <c:pt idx="2">
                  <c:v>7.61</c:v>
                </c:pt>
                <c:pt idx="3">
                  <c:v>7.5</c:v>
                </c:pt>
                <c:pt idx="4">
                  <c:v>7.74</c:v>
                </c:pt>
                <c:pt idx="5">
                  <c:v>10.8</c:v>
                </c:pt>
                <c:pt idx="6">
                  <c:v>8.08</c:v>
                </c:pt>
                <c:pt idx="7">
                  <c:v>9</c:v>
                </c:pt>
                <c:pt idx="8">
                  <c:v>11.27</c:v>
                </c:pt>
                <c:pt idx="9">
                  <c:v>10.66</c:v>
                </c:pt>
                <c:pt idx="10">
                  <c:v>11.61</c:v>
                </c:pt>
                <c:pt idx="11">
                  <c:v>9.75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9.58</c:v>
                </c:pt>
                <c:pt idx="1">
                  <c:v>10.56</c:v>
                </c:pt>
                <c:pt idx="2">
                  <c:v>10.09</c:v>
                </c:pt>
                <c:pt idx="3">
                  <c:v>9.81</c:v>
                </c:pt>
                <c:pt idx="4">
                  <c:v>12.67</c:v>
                </c:pt>
                <c:pt idx="5">
                  <c:v>11.07</c:v>
                </c:pt>
                <c:pt idx="6">
                  <c:v>13.89</c:v>
                </c:pt>
                <c:pt idx="7">
                  <c:v>13.28</c:v>
                </c:pt>
                <c:pt idx="8">
                  <c:v>14.43</c:v>
                </c:pt>
                <c:pt idx="9">
                  <c:v>17.93</c:v>
                </c:pt>
                <c:pt idx="10">
                  <c:v>13.72</c:v>
                </c:pt>
                <c:pt idx="11">
                  <c:v>13.11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13.79</c:v>
                </c:pt>
                <c:pt idx="1">
                  <c:v>14.81</c:v>
                </c:pt>
                <c:pt idx="2">
                  <c:v>19.489999999999998</c:v>
                </c:pt>
                <c:pt idx="3">
                  <c:v>18.510000000000002</c:v>
                </c:pt>
                <c:pt idx="4">
                  <c:v>16.13</c:v>
                </c:pt>
                <c:pt idx="5">
                  <c:v>14.98</c:v>
                </c:pt>
                <c:pt idx="6">
                  <c:v>15.15</c:v>
                </c:pt>
                <c:pt idx="7">
                  <c:v>13.65</c:v>
                </c:pt>
                <c:pt idx="8">
                  <c:v>14.74</c:v>
                </c:pt>
                <c:pt idx="9">
                  <c:v>16.27</c:v>
                </c:pt>
                <c:pt idx="10">
                  <c:v>14.36</c:v>
                </c:pt>
                <c:pt idx="11">
                  <c:v>14.43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13.21</c:v>
                </c:pt>
                <c:pt idx="1">
                  <c:v>10.39</c:v>
                </c:pt>
                <c:pt idx="2">
                  <c:v>15.01</c:v>
                </c:pt>
                <c:pt idx="3">
                  <c:v>15.62</c:v>
                </c:pt>
                <c:pt idx="4">
                  <c:v>17.05</c:v>
                </c:pt>
                <c:pt idx="5">
                  <c:v>15.86</c:v>
                </c:pt>
                <c:pt idx="6">
                  <c:v>13.35</c:v>
                </c:pt>
                <c:pt idx="7">
                  <c:v>12.97</c:v>
                </c:pt>
                <c:pt idx="8">
                  <c:v>15.55</c:v>
                </c:pt>
                <c:pt idx="9">
                  <c:v>13.24</c:v>
                </c:pt>
                <c:pt idx="10">
                  <c:v>13.79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160448"/>
        <c:axId val="845019328"/>
      </c:lineChart>
      <c:catAx>
        <c:axId val="7971604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5019328"/>
        <c:crosses val="autoZero"/>
        <c:auto val="1"/>
        <c:lblAlgn val="ctr"/>
        <c:lblOffset val="100"/>
        <c:noMultiLvlLbl val="0"/>
      </c:catAx>
      <c:valAx>
        <c:axId val="845019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160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0.85</c:v>
                </c:pt>
                <c:pt idx="1">
                  <c:v>0.57999999999999996</c:v>
                </c:pt>
                <c:pt idx="2">
                  <c:v>0.92</c:v>
                </c:pt>
                <c:pt idx="3">
                  <c:v>0.95</c:v>
                </c:pt>
                <c:pt idx="4">
                  <c:v>0.98</c:v>
                </c:pt>
                <c:pt idx="5">
                  <c:v>1.46</c:v>
                </c:pt>
                <c:pt idx="6">
                  <c:v>0.81</c:v>
                </c:pt>
                <c:pt idx="7">
                  <c:v>0.98</c:v>
                </c:pt>
                <c:pt idx="8">
                  <c:v>0.85</c:v>
                </c:pt>
                <c:pt idx="9">
                  <c:v>1.05</c:v>
                </c:pt>
                <c:pt idx="10">
                  <c:v>1.29</c:v>
                </c:pt>
                <c:pt idx="11">
                  <c:v>1.63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0.88</c:v>
                </c:pt>
                <c:pt idx="1">
                  <c:v>0.78</c:v>
                </c:pt>
                <c:pt idx="2">
                  <c:v>1.26</c:v>
                </c:pt>
                <c:pt idx="3">
                  <c:v>1.19</c:v>
                </c:pt>
                <c:pt idx="4">
                  <c:v>1.0900000000000001</c:v>
                </c:pt>
                <c:pt idx="5">
                  <c:v>1.49</c:v>
                </c:pt>
                <c:pt idx="6">
                  <c:v>1.73</c:v>
                </c:pt>
                <c:pt idx="7">
                  <c:v>1.19</c:v>
                </c:pt>
                <c:pt idx="8">
                  <c:v>2.31</c:v>
                </c:pt>
                <c:pt idx="9">
                  <c:v>1.6</c:v>
                </c:pt>
                <c:pt idx="10">
                  <c:v>1.53</c:v>
                </c:pt>
                <c:pt idx="11">
                  <c:v>1.22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1.6</c:v>
                </c:pt>
                <c:pt idx="1">
                  <c:v>2.17</c:v>
                </c:pt>
                <c:pt idx="2">
                  <c:v>2.5099999999999998</c:v>
                </c:pt>
                <c:pt idx="3">
                  <c:v>1.97</c:v>
                </c:pt>
                <c:pt idx="4">
                  <c:v>2</c:v>
                </c:pt>
                <c:pt idx="5">
                  <c:v>1.6</c:v>
                </c:pt>
                <c:pt idx="6">
                  <c:v>1.63</c:v>
                </c:pt>
                <c:pt idx="7">
                  <c:v>2.34</c:v>
                </c:pt>
                <c:pt idx="8">
                  <c:v>1.87</c:v>
                </c:pt>
                <c:pt idx="9">
                  <c:v>2.34</c:v>
                </c:pt>
                <c:pt idx="10">
                  <c:v>2</c:v>
                </c:pt>
                <c:pt idx="11">
                  <c:v>0.98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1.22</c:v>
                </c:pt>
                <c:pt idx="1">
                  <c:v>1.7</c:v>
                </c:pt>
                <c:pt idx="2">
                  <c:v>1.73</c:v>
                </c:pt>
                <c:pt idx="3">
                  <c:v>1.19</c:v>
                </c:pt>
                <c:pt idx="4">
                  <c:v>2.0699999999999998</c:v>
                </c:pt>
                <c:pt idx="5">
                  <c:v>2</c:v>
                </c:pt>
                <c:pt idx="6">
                  <c:v>1.39</c:v>
                </c:pt>
                <c:pt idx="7">
                  <c:v>1.83</c:v>
                </c:pt>
                <c:pt idx="8">
                  <c:v>1.94</c:v>
                </c:pt>
                <c:pt idx="9">
                  <c:v>3.19</c:v>
                </c:pt>
                <c:pt idx="10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159936"/>
        <c:axId val="446440000"/>
      </c:lineChart>
      <c:catAx>
        <c:axId val="7971599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440000"/>
        <c:crosses val="autoZero"/>
        <c:auto val="1"/>
        <c:lblAlgn val="ctr"/>
        <c:lblOffset val="100"/>
        <c:noMultiLvlLbl val="0"/>
      </c:catAx>
      <c:valAx>
        <c:axId val="44644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159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4.55</c:v>
                </c:pt>
                <c:pt idx="1">
                  <c:v>4.96</c:v>
                </c:pt>
                <c:pt idx="2">
                  <c:v>5.77</c:v>
                </c:pt>
                <c:pt idx="3">
                  <c:v>8.18</c:v>
                </c:pt>
                <c:pt idx="4">
                  <c:v>10.119999999999999</c:v>
                </c:pt>
                <c:pt idx="5">
                  <c:v>8.39</c:v>
                </c:pt>
                <c:pt idx="6">
                  <c:v>9.1</c:v>
                </c:pt>
                <c:pt idx="7">
                  <c:v>8.1199999999999992</c:v>
                </c:pt>
                <c:pt idx="8">
                  <c:v>11.78</c:v>
                </c:pt>
                <c:pt idx="9">
                  <c:v>11.51</c:v>
                </c:pt>
                <c:pt idx="10">
                  <c:v>18.88</c:v>
                </c:pt>
                <c:pt idx="11">
                  <c:v>9.7799999999999994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15.11</c:v>
                </c:pt>
                <c:pt idx="1">
                  <c:v>13.01</c:v>
                </c:pt>
                <c:pt idx="2">
                  <c:v>17.28</c:v>
                </c:pt>
                <c:pt idx="3">
                  <c:v>13.82</c:v>
                </c:pt>
                <c:pt idx="4">
                  <c:v>9.17</c:v>
                </c:pt>
                <c:pt idx="5">
                  <c:v>11.07</c:v>
                </c:pt>
                <c:pt idx="6">
                  <c:v>11.92</c:v>
                </c:pt>
                <c:pt idx="7">
                  <c:v>13.72</c:v>
                </c:pt>
                <c:pt idx="8">
                  <c:v>16.3</c:v>
                </c:pt>
                <c:pt idx="9">
                  <c:v>18.91</c:v>
                </c:pt>
                <c:pt idx="10">
                  <c:v>17.11</c:v>
                </c:pt>
                <c:pt idx="11">
                  <c:v>14.67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17.11</c:v>
                </c:pt>
                <c:pt idx="1">
                  <c:v>19.559999999999999</c:v>
                </c:pt>
                <c:pt idx="2">
                  <c:v>23.94</c:v>
                </c:pt>
                <c:pt idx="3">
                  <c:v>19.489999999999998</c:v>
                </c:pt>
                <c:pt idx="4">
                  <c:v>19.39</c:v>
                </c:pt>
                <c:pt idx="5">
                  <c:v>19.25</c:v>
                </c:pt>
                <c:pt idx="6">
                  <c:v>17.420000000000002</c:v>
                </c:pt>
                <c:pt idx="7">
                  <c:v>17.420000000000002</c:v>
                </c:pt>
                <c:pt idx="8">
                  <c:v>20.100000000000001</c:v>
                </c:pt>
                <c:pt idx="9">
                  <c:v>21.5</c:v>
                </c:pt>
                <c:pt idx="10">
                  <c:v>21.09</c:v>
                </c:pt>
                <c:pt idx="11">
                  <c:v>17.86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17.559999999999999</c:v>
                </c:pt>
                <c:pt idx="1">
                  <c:v>18.88</c:v>
                </c:pt>
                <c:pt idx="2">
                  <c:v>21.39</c:v>
                </c:pt>
                <c:pt idx="3">
                  <c:v>16.91</c:v>
                </c:pt>
                <c:pt idx="4">
                  <c:v>18.13</c:v>
                </c:pt>
                <c:pt idx="5">
                  <c:v>20.170000000000002</c:v>
                </c:pt>
                <c:pt idx="6">
                  <c:v>19.7</c:v>
                </c:pt>
                <c:pt idx="7">
                  <c:v>19.829999999999998</c:v>
                </c:pt>
                <c:pt idx="8">
                  <c:v>23.06</c:v>
                </c:pt>
                <c:pt idx="9">
                  <c:v>20</c:v>
                </c:pt>
                <c:pt idx="10">
                  <c:v>20.82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48544"/>
        <c:axId val="446442304"/>
      </c:lineChart>
      <c:catAx>
        <c:axId val="7975485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442304"/>
        <c:crosses val="autoZero"/>
        <c:auto val="1"/>
        <c:lblAlgn val="ctr"/>
        <c:lblOffset val="100"/>
        <c:noMultiLvlLbl val="0"/>
      </c:catAx>
      <c:valAx>
        <c:axId val="446442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48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2.4065E-2</c:v>
                </c:pt>
                <c:pt idx="1">
                  <c:v>3.3943000000000001E-2</c:v>
                </c:pt>
                <c:pt idx="2">
                  <c:v>7.7703999999999995E-2</c:v>
                </c:pt>
                <c:pt idx="3">
                  <c:v>8.4982000000000002E-2</c:v>
                </c:pt>
                <c:pt idx="4">
                  <c:v>0.25806499999999999</c:v>
                </c:pt>
                <c:pt idx="5">
                  <c:v>0.35928700000000002</c:v>
                </c:pt>
                <c:pt idx="6">
                  <c:v>0.16195399999999993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7.9360533387833831E-2</c:v>
                </c:pt>
                <c:pt idx="1">
                  <c:v>6.3843128185545536E-2</c:v>
                </c:pt>
                <c:pt idx="2">
                  <c:v>9.4589301048955438E-2</c:v>
                </c:pt>
                <c:pt idx="3">
                  <c:v>3.4076261265379812E-2</c:v>
                </c:pt>
                <c:pt idx="4">
                  <c:v>0.25877386413956432</c:v>
                </c:pt>
                <c:pt idx="5">
                  <c:v>0.46935691197272106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7566976"/>
        <c:axId val="446445184"/>
      </c:barChart>
      <c:catAx>
        <c:axId val="797566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6445184"/>
        <c:crosses val="autoZero"/>
        <c:auto val="1"/>
        <c:lblAlgn val="ctr"/>
        <c:lblOffset val="100"/>
        <c:noMultiLvlLbl val="0"/>
      </c:catAx>
      <c:valAx>
        <c:axId val="44644518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56697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0.93167418637104182</c:v>
                </c:pt>
                <c:pt idx="1">
                  <c:v>0.75371726980882614</c:v>
                </c:pt>
                <c:pt idx="2">
                  <c:v>0.57393981334023814</c:v>
                </c:pt>
                <c:pt idx="3">
                  <c:v>0.63607075014493286</c:v>
                </c:pt>
                <c:pt idx="4">
                  <c:v>7.7466321730303447E-2</c:v>
                </c:pt>
                <c:pt idx="5">
                  <c:v>0.17531833669791411</c:v>
                </c:pt>
                <c:pt idx="6">
                  <c:v>0.65488452346308168</c:v>
                </c:pt>
                <c:pt idx="7">
                  <c:v>0.92068793265033488</c:v>
                </c:pt>
                <c:pt idx="8">
                  <c:v>0.43220350634381965</c:v>
                </c:pt>
                <c:pt idx="9">
                  <c:v>0.27801099427372028</c:v>
                </c:pt>
                <c:pt idx="10">
                  <c:v>0.91700789855387954</c:v>
                </c:pt>
                <c:pt idx="11">
                  <c:v>0.6020923033209673</c:v>
                </c:pt>
                <c:pt idx="12">
                  <c:v>0.56804053078648697</c:v>
                </c:pt>
                <c:pt idx="13">
                  <c:v>0.23935230483331005</c:v>
                </c:pt>
                <c:pt idx="14">
                  <c:v>0.14345946119351344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7550592"/>
        <c:axId val="446446912"/>
      </c:barChart>
      <c:catAx>
        <c:axId val="797550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6446912"/>
        <c:crosses val="autoZero"/>
        <c:auto val="1"/>
        <c:lblAlgn val="ctr"/>
        <c:lblOffset val="100"/>
        <c:noMultiLvlLbl val="0"/>
      </c:catAx>
      <c:valAx>
        <c:axId val="44644691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55059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0.17445465546667904</c:v>
                </c:pt>
                <c:pt idx="1">
                  <c:v>3.3810747131219669E-2</c:v>
                </c:pt>
                <c:pt idx="2">
                  <c:v>0.53131476158187774</c:v>
                </c:pt>
                <c:pt idx="3">
                  <c:v>9.5764259997244111E-2</c:v>
                </c:pt>
                <c:pt idx="4">
                  <c:v>4.8650912648009418E-3</c:v>
                </c:pt>
                <c:pt idx="5">
                  <c:v>0.1563807595599862</c:v>
                </c:pt>
                <c:pt idx="6">
                  <c:v>3.4097249981923034E-3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66464"/>
        <c:axId val="846054528"/>
      </c:barChart>
      <c:catAx>
        <c:axId val="810366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6054528"/>
        <c:crosses val="autoZero"/>
        <c:auto val="0"/>
        <c:lblAlgn val="ctr"/>
        <c:lblOffset val="100"/>
        <c:noMultiLvlLbl val="0"/>
      </c:catAx>
      <c:valAx>
        <c:axId val="8460545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036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1822706</c:v>
                </c:pt>
                <c:pt idx="1">
                  <c:v>2216969</c:v>
                </c:pt>
                <c:pt idx="2">
                  <c:v>2662480</c:v>
                </c:pt>
                <c:pt idx="3">
                  <c:v>2944840</c:v>
                </c:pt>
                <c:pt idx="4">
                  <c:v>2931908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920376</c:v>
                </c:pt>
                <c:pt idx="1">
                  <c:v>1108484</c:v>
                </c:pt>
                <c:pt idx="2">
                  <c:v>1337863</c:v>
                </c:pt>
                <c:pt idx="3">
                  <c:v>1472420</c:v>
                </c:pt>
                <c:pt idx="4">
                  <c:v>1452522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902330</c:v>
                </c:pt>
                <c:pt idx="1">
                  <c:v>1108485</c:v>
                </c:pt>
                <c:pt idx="2">
                  <c:v>1324617</c:v>
                </c:pt>
                <c:pt idx="3">
                  <c:v>1472420</c:v>
                </c:pt>
                <c:pt idx="4">
                  <c:v>1479386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159424"/>
        <c:axId val="846056832"/>
      </c:lineChart>
      <c:catAx>
        <c:axId val="79715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6056832"/>
        <c:crosses val="autoZero"/>
        <c:auto val="1"/>
        <c:lblAlgn val="ctr"/>
        <c:lblOffset val="100"/>
        <c:noMultiLvlLbl val="0"/>
      </c:catAx>
      <c:valAx>
        <c:axId val="8460568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15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166939</c:v>
                </c:pt>
                <c:pt idx="1">
                  <c:v>180978</c:v>
                </c:pt>
                <c:pt idx="2">
                  <c:v>650978</c:v>
                </c:pt>
                <c:pt idx="3">
                  <c:v>63760</c:v>
                </c:pt>
                <c:pt idx="4">
                  <c:v>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162153</c:v>
                </c:pt>
                <c:pt idx="1">
                  <c:v>256682</c:v>
                </c:pt>
                <c:pt idx="2">
                  <c:v>19360</c:v>
                </c:pt>
                <c:pt idx="3">
                  <c:v>22304</c:v>
                </c:pt>
                <c:pt idx="4">
                  <c:v>34928</c:v>
                </c:pt>
                <c:pt idx="5">
                  <c:v>54838</c:v>
                </c:pt>
                <c:pt idx="6">
                  <c:v>460786</c:v>
                </c:pt>
                <c:pt idx="7">
                  <c:v>14201</c:v>
                </c:pt>
                <c:pt idx="8">
                  <c:v>20907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8.8007761402897455E-2</c:v>
                </c:pt>
                <c:pt idx="1">
                  <c:v>0.6570911318525221</c:v>
                </c:pt>
                <c:pt idx="2">
                  <c:v>8.710081253064729E-2</c:v>
                </c:pt>
                <c:pt idx="3">
                  <c:v>0.16780029421393314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148554</c:v>
                </c:pt>
                <c:pt idx="1">
                  <c:v>255757</c:v>
                </c:pt>
                <c:pt idx="2">
                  <c:v>18381</c:v>
                </c:pt>
                <c:pt idx="3">
                  <c:v>23637</c:v>
                </c:pt>
                <c:pt idx="4">
                  <c:v>37647</c:v>
                </c:pt>
                <c:pt idx="5">
                  <c:v>51258</c:v>
                </c:pt>
                <c:pt idx="6">
                  <c:v>453036</c:v>
                </c:pt>
                <c:pt idx="7">
                  <c:v>14466</c:v>
                </c:pt>
                <c:pt idx="8">
                  <c:v>21304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99584</c:v>
                </c:pt>
                <c:pt idx="1">
                  <c:v>195142</c:v>
                </c:pt>
                <c:pt idx="2">
                  <c:v>13830</c:v>
                </c:pt>
                <c:pt idx="3">
                  <c:v>26096</c:v>
                </c:pt>
                <c:pt idx="4">
                  <c:v>43429</c:v>
                </c:pt>
                <c:pt idx="5">
                  <c:v>74015</c:v>
                </c:pt>
                <c:pt idx="6">
                  <c:v>389942</c:v>
                </c:pt>
                <c:pt idx="7">
                  <c:v>23762</c:v>
                </c:pt>
                <c:pt idx="8">
                  <c:v>11160</c:v>
                </c:pt>
                <c:pt idx="9">
                  <c:v>19557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385835</c:v>
                </c:pt>
                <c:pt idx="1">
                  <c:v>163389</c:v>
                </c:pt>
                <c:pt idx="2">
                  <c:v>222446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4096</c:v>
                </c:pt>
                <c:pt idx="1">
                  <c:v>1521</c:v>
                </c:pt>
                <c:pt idx="2">
                  <c:v>2575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161984"/>
        <c:axId val="846546624"/>
      </c:barChart>
      <c:catAx>
        <c:axId val="7971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6546624"/>
        <c:crosses val="autoZero"/>
        <c:auto val="1"/>
        <c:lblAlgn val="ctr"/>
        <c:lblOffset val="100"/>
        <c:noMultiLvlLbl val="0"/>
      </c:catAx>
      <c:valAx>
        <c:axId val="846546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161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11558</c:v>
                </c:pt>
                <c:pt idx="1">
                  <c:v>6649</c:v>
                </c:pt>
                <c:pt idx="2">
                  <c:v>4909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19</c:v>
                </c:pt>
                <c:pt idx="1">
                  <c:v>12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332480"/>
        <c:axId val="846548352"/>
      </c:barChart>
      <c:catAx>
        <c:axId val="7973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6548352"/>
        <c:crosses val="autoZero"/>
        <c:auto val="1"/>
        <c:lblAlgn val="ctr"/>
        <c:lblOffset val="100"/>
        <c:noMultiLvlLbl val="0"/>
      </c:catAx>
      <c:valAx>
        <c:axId val="846548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332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308.89999999999998</c:v>
                </c:pt>
                <c:pt idx="1">
                  <c:v>322.32</c:v>
                </c:pt>
                <c:pt idx="2">
                  <c:v>326.02</c:v>
                </c:pt>
                <c:pt idx="3">
                  <c:v>339.79</c:v>
                </c:pt>
                <c:pt idx="4">
                  <c:v>377.57</c:v>
                </c:pt>
                <c:pt idx="5">
                  <c:v>333.86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831872"/>
        <c:axId val="846550080"/>
      </c:barChart>
      <c:catAx>
        <c:axId val="8108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6550080"/>
        <c:crosses val="autoZero"/>
        <c:auto val="1"/>
        <c:lblAlgn val="ctr"/>
        <c:lblOffset val="100"/>
        <c:noMultiLvlLbl val="0"/>
      </c:catAx>
      <c:valAx>
        <c:axId val="84655008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831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304.70999999999998</c:v>
                </c:pt>
                <c:pt idx="1">
                  <c:v>358.13</c:v>
                </c:pt>
                <c:pt idx="2">
                  <c:v>339.41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835456"/>
        <c:axId val="846551808"/>
      </c:barChart>
      <c:catAx>
        <c:axId val="8108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6551808"/>
        <c:crosses val="autoZero"/>
        <c:auto val="1"/>
        <c:lblAlgn val="ctr"/>
        <c:lblOffset val="100"/>
        <c:noMultiLvlLbl val="0"/>
      </c:catAx>
      <c:valAx>
        <c:axId val="84655180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83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0.19509997487726755</c:v>
                </c:pt>
                <c:pt idx="1">
                  <c:v>4.9399941194526863E-2</c:v>
                </c:pt>
                <c:pt idx="2">
                  <c:v>8.780004890796364E-2</c:v>
                </c:pt>
                <c:pt idx="3">
                  <c:v>4.7800066741314109E-2</c:v>
                </c:pt>
                <c:pt idx="4">
                  <c:v>2.2200069237983164E-2</c:v>
                </c:pt>
                <c:pt idx="5">
                  <c:v>0.10779992853284803</c:v>
                </c:pt>
                <c:pt idx="6">
                  <c:v>8.7100089902378011E-2</c:v>
                </c:pt>
                <c:pt idx="7">
                  <c:v>4.830006930485823E-2</c:v>
                </c:pt>
                <c:pt idx="8">
                  <c:v>6.7599989924157E-2</c:v>
                </c:pt>
                <c:pt idx="9">
                  <c:v>3.5600048774213515E-2</c:v>
                </c:pt>
                <c:pt idx="10">
                  <c:v>1.2200017967100589E-2</c:v>
                </c:pt>
                <c:pt idx="11">
                  <c:v>0.23909997755227011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994880"/>
        <c:axId val="450504384"/>
      </c:barChart>
      <c:catAx>
        <c:axId val="77599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0504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504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599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2601203</c:v>
                </c:pt>
                <c:pt idx="1">
                  <c:v>2595243</c:v>
                </c:pt>
                <c:pt idx="2">
                  <c:v>2564658</c:v>
                </c:pt>
                <c:pt idx="3">
                  <c:v>2562775</c:v>
                </c:pt>
                <c:pt idx="4">
                  <c:v>2548986</c:v>
                </c:pt>
                <c:pt idx="5">
                  <c:v>2569677</c:v>
                </c:pt>
                <c:pt idx="6">
                  <c:v>2502505</c:v>
                </c:pt>
                <c:pt idx="7">
                  <c:v>2515266</c:v>
                </c:pt>
                <c:pt idx="8">
                  <c:v>2501185</c:v>
                </c:pt>
                <c:pt idx="9">
                  <c:v>2382548</c:v>
                </c:pt>
                <c:pt idx="10">
                  <c:v>2386079</c:v>
                </c:pt>
                <c:pt idx="11">
                  <c:v>2379591</c:v>
                </c:pt>
                <c:pt idx="12">
                  <c:v>2392439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689802</c:v>
                </c:pt>
                <c:pt idx="1">
                  <c:v>679263</c:v>
                </c:pt>
                <c:pt idx="2">
                  <c:v>675586</c:v>
                </c:pt>
                <c:pt idx="3">
                  <c:v>669173</c:v>
                </c:pt>
                <c:pt idx="4">
                  <c:v>667341</c:v>
                </c:pt>
                <c:pt idx="5">
                  <c:v>670560</c:v>
                </c:pt>
                <c:pt idx="6">
                  <c:v>674290</c:v>
                </c:pt>
                <c:pt idx="7">
                  <c:v>681251</c:v>
                </c:pt>
                <c:pt idx="8">
                  <c:v>678229</c:v>
                </c:pt>
                <c:pt idx="9">
                  <c:v>683928</c:v>
                </c:pt>
                <c:pt idx="10">
                  <c:v>678347</c:v>
                </c:pt>
                <c:pt idx="11">
                  <c:v>682034</c:v>
                </c:pt>
                <c:pt idx="12">
                  <c:v>688391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1903579</c:v>
                </c:pt>
                <c:pt idx="1">
                  <c:v>1896537</c:v>
                </c:pt>
                <c:pt idx="2">
                  <c:v>1883788</c:v>
                </c:pt>
                <c:pt idx="3">
                  <c:v>1886611</c:v>
                </c:pt>
                <c:pt idx="4">
                  <c:v>1876687</c:v>
                </c:pt>
                <c:pt idx="5">
                  <c:v>1930944</c:v>
                </c:pt>
                <c:pt idx="6">
                  <c:v>1872039</c:v>
                </c:pt>
                <c:pt idx="7">
                  <c:v>1879719</c:v>
                </c:pt>
                <c:pt idx="8">
                  <c:v>1863793</c:v>
                </c:pt>
                <c:pt idx="9">
                  <c:v>1727542</c:v>
                </c:pt>
                <c:pt idx="10">
                  <c:v>1737145</c:v>
                </c:pt>
                <c:pt idx="11">
                  <c:v>1730033</c:v>
                </c:pt>
                <c:pt idx="12">
                  <c:v>1739501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640266</c:v>
                </c:pt>
                <c:pt idx="1">
                  <c:v>645921</c:v>
                </c:pt>
                <c:pt idx="2">
                  <c:v>606702</c:v>
                </c:pt>
                <c:pt idx="3">
                  <c:v>607513</c:v>
                </c:pt>
                <c:pt idx="4">
                  <c:v>607994</c:v>
                </c:pt>
                <c:pt idx="5">
                  <c:v>618196</c:v>
                </c:pt>
                <c:pt idx="6">
                  <c:v>623408</c:v>
                </c:pt>
                <c:pt idx="7">
                  <c:v>633318</c:v>
                </c:pt>
                <c:pt idx="8">
                  <c:v>630826</c:v>
                </c:pt>
                <c:pt idx="9">
                  <c:v>633722</c:v>
                </c:pt>
                <c:pt idx="10">
                  <c:v>633676</c:v>
                </c:pt>
                <c:pt idx="11">
                  <c:v>634250</c:v>
                </c:pt>
                <c:pt idx="12">
                  <c:v>644116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95296"/>
        <c:axId val="450506688"/>
      </c:lineChart>
      <c:catAx>
        <c:axId val="714295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506688"/>
        <c:crosses val="autoZero"/>
        <c:auto val="1"/>
        <c:lblAlgn val="ctr"/>
        <c:lblOffset val="100"/>
        <c:noMultiLvlLbl val="0"/>
      </c:catAx>
      <c:valAx>
        <c:axId val="450506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295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4922444</c:v>
                </c:pt>
                <c:pt idx="1">
                  <c:v>4914948</c:v>
                </c:pt>
                <c:pt idx="2">
                  <c:v>4841973</c:v>
                </c:pt>
                <c:pt idx="3">
                  <c:v>4858353</c:v>
                </c:pt>
                <c:pt idx="4">
                  <c:v>4870760</c:v>
                </c:pt>
                <c:pt idx="5">
                  <c:v>5042231</c:v>
                </c:pt>
                <c:pt idx="6">
                  <c:v>5135235</c:v>
                </c:pt>
                <c:pt idx="7">
                  <c:v>5223898</c:v>
                </c:pt>
                <c:pt idx="8">
                  <c:v>5201402</c:v>
                </c:pt>
                <c:pt idx="9">
                  <c:v>4985969</c:v>
                </c:pt>
                <c:pt idx="10">
                  <c:v>4934426</c:v>
                </c:pt>
                <c:pt idx="11">
                  <c:v>4943830</c:v>
                </c:pt>
                <c:pt idx="12">
                  <c:v>4963851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1407855</c:v>
                </c:pt>
                <c:pt idx="1">
                  <c:v>1391390</c:v>
                </c:pt>
                <c:pt idx="2">
                  <c:v>1411423</c:v>
                </c:pt>
                <c:pt idx="3">
                  <c:v>1420477</c:v>
                </c:pt>
                <c:pt idx="4">
                  <c:v>1444107</c:v>
                </c:pt>
                <c:pt idx="5">
                  <c:v>1476229</c:v>
                </c:pt>
                <c:pt idx="6">
                  <c:v>1524096</c:v>
                </c:pt>
                <c:pt idx="7">
                  <c:v>1562794</c:v>
                </c:pt>
                <c:pt idx="8">
                  <c:v>1574278</c:v>
                </c:pt>
                <c:pt idx="9">
                  <c:v>1605556</c:v>
                </c:pt>
                <c:pt idx="10">
                  <c:v>1551708</c:v>
                </c:pt>
                <c:pt idx="11">
                  <c:v>1565720</c:v>
                </c:pt>
                <c:pt idx="12">
                  <c:v>1548599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2425524</c:v>
                </c:pt>
                <c:pt idx="1">
                  <c:v>2413337</c:v>
                </c:pt>
                <c:pt idx="2">
                  <c:v>2387425</c:v>
                </c:pt>
                <c:pt idx="3">
                  <c:v>2389438</c:v>
                </c:pt>
                <c:pt idx="4">
                  <c:v>2374786</c:v>
                </c:pt>
                <c:pt idx="5">
                  <c:v>2497693</c:v>
                </c:pt>
                <c:pt idx="6">
                  <c:v>2531893</c:v>
                </c:pt>
                <c:pt idx="7">
                  <c:v>2561646</c:v>
                </c:pt>
                <c:pt idx="8">
                  <c:v>2529109</c:v>
                </c:pt>
                <c:pt idx="9">
                  <c:v>2275082</c:v>
                </c:pt>
                <c:pt idx="10">
                  <c:v>2293339</c:v>
                </c:pt>
                <c:pt idx="11">
                  <c:v>2287981</c:v>
                </c:pt>
                <c:pt idx="12">
                  <c:v>2309961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822419</c:v>
                </c:pt>
                <c:pt idx="1">
                  <c:v>837621</c:v>
                </c:pt>
                <c:pt idx="2">
                  <c:v>772741</c:v>
                </c:pt>
                <c:pt idx="3">
                  <c:v>776661</c:v>
                </c:pt>
                <c:pt idx="4">
                  <c:v>780711</c:v>
                </c:pt>
                <c:pt idx="5">
                  <c:v>801548</c:v>
                </c:pt>
                <c:pt idx="6">
                  <c:v>812446</c:v>
                </c:pt>
                <c:pt idx="7">
                  <c:v>832696</c:v>
                </c:pt>
                <c:pt idx="8">
                  <c:v>830803</c:v>
                </c:pt>
                <c:pt idx="9">
                  <c:v>834334</c:v>
                </c:pt>
                <c:pt idx="10">
                  <c:v>821464</c:v>
                </c:pt>
                <c:pt idx="11">
                  <c:v>824273</c:v>
                </c:pt>
                <c:pt idx="12">
                  <c:v>840408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182272"/>
        <c:axId val="450508992"/>
      </c:lineChart>
      <c:catAx>
        <c:axId val="776182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508992"/>
        <c:crosses val="autoZero"/>
        <c:auto val="1"/>
        <c:lblAlgn val="ctr"/>
        <c:lblOffset val="100"/>
        <c:noMultiLvlLbl val="0"/>
      </c:catAx>
      <c:valAx>
        <c:axId val="45050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182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116281291635</c:v>
                </c:pt>
                <c:pt idx="1">
                  <c:v>123091414780</c:v>
                </c:pt>
                <c:pt idx="2">
                  <c:v>120302809453</c:v>
                </c:pt>
                <c:pt idx="3">
                  <c:v>122125979189</c:v>
                </c:pt>
                <c:pt idx="4">
                  <c:v>122017866640</c:v>
                </c:pt>
                <c:pt idx="5">
                  <c:v>122536154013</c:v>
                </c:pt>
                <c:pt idx="6">
                  <c:v>122992984937</c:v>
                </c:pt>
                <c:pt idx="7">
                  <c:v>123643734426</c:v>
                </c:pt>
                <c:pt idx="8">
                  <c:v>123275435828</c:v>
                </c:pt>
                <c:pt idx="9">
                  <c:v>124257569000</c:v>
                </c:pt>
                <c:pt idx="10">
                  <c:v>124178759569</c:v>
                </c:pt>
                <c:pt idx="11">
                  <c:v>125010613534</c:v>
                </c:pt>
                <c:pt idx="12">
                  <c:v>126696710470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24708041620</c:v>
                </c:pt>
                <c:pt idx="1">
                  <c:v>24488625433</c:v>
                </c:pt>
                <c:pt idx="2">
                  <c:v>24373593334</c:v>
                </c:pt>
                <c:pt idx="3">
                  <c:v>24193336166</c:v>
                </c:pt>
                <c:pt idx="4">
                  <c:v>24104564484</c:v>
                </c:pt>
                <c:pt idx="5">
                  <c:v>24409444639</c:v>
                </c:pt>
                <c:pt idx="6">
                  <c:v>24824363314</c:v>
                </c:pt>
                <c:pt idx="7">
                  <c:v>25604425341</c:v>
                </c:pt>
                <c:pt idx="8">
                  <c:v>25649201459</c:v>
                </c:pt>
                <c:pt idx="9">
                  <c:v>25684848867</c:v>
                </c:pt>
                <c:pt idx="10">
                  <c:v>25177538861</c:v>
                </c:pt>
                <c:pt idx="11">
                  <c:v>25191822155</c:v>
                </c:pt>
                <c:pt idx="12">
                  <c:v>26149564453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6104368877</c:v>
                </c:pt>
                <c:pt idx="1">
                  <c:v>6103379564</c:v>
                </c:pt>
                <c:pt idx="2">
                  <c:v>5690395722</c:v>
                </c:pt>
                <c:pt idx="3">
                  <c:v>5996528710</c:v>
                </c:pt>
                <c:pt idx="4">
                  <c:v>5832967617</c:v>
                </c:pt>
                <c:pt idx="5">
                  <c:v>5753719839</c:v>
                </c:pt>
                <c:pt idx="6">
                  <c:v>5875573476</c:v>
                </c:pt>
                <c:pt idx="7">
                  <c:v>5895773382</c:v>
                </c:pt>
                <c:pt idx="8">
                  <c:v>5643328257</c:v>
                </c:pt>
                <c:pt idx="9">
                  <c:v>5545287607</c:v>
                </c:pt>
                <c:pt idx="10">
                  <c:v>5650924109</c:v>
                </c:pt>
                <c:pt idx="11">
                  <c:v>6532129219</c:v>
                </c:pt>
                <c:pt idx="12">
                  <c:v>7126286139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6131177056</c:v>
                </c:pt>
                <c:pt idx="1">
                  <c:v>6667918518</c:v>
                </c:pt>
                <c:pt idx="2">
                  <c:v>6131386866</c:v>
                </c:pt>
                <c:pt idx="3">
                  <c:v>5945331004</c:v>
                </c:pt>
                <c:pt idx="4">
                  <c:v>5927852550</c:v>
                </c:pt>
                <c:pt idx="5">
                  <c:v>6092228083</c:v>
                </c:pt>
                <c:pt idx="6">
                  <c:v>5913997663</c:v>
                </c:pt>
                <c:pt idx="7">
                  <c:v>6272205203</c:v>
                </c:pt>
                <c:pt idx="8">
                  <c:v>6304305801</c:v>
                </c:pt>
                <c:pt idx="9">
                  <c:v>6234886253</c:v>
                </c:pt>
                <c:pt idx="10">
                  <c:v>6293945915</c:v>
                </c:pt>
                <c:pt idx="11">
                  <c:v>6310200750</c:v>
                </c:pt>
                <c:pt idx="12">
                  <c:v>6396646858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180736"/>
        <c:axId val="450798144"/>
      </c:lineChart>
      <c:catAx>
        <c:axId val="776180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798144"/>
        <c:crosses val="autoZero"/>
        <c:auto val="1"/>
        <c:lblAlgn val="ctr"/>
        <c:lblOffset val="100"/>
        <c:noMultiLvlLbl val="0"/>
      </c:catAx>
      <c:valAx>
        <c:axId val="450798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18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23623</c:v>
                </c:pt>
                <c:pt idx="1">
                  <c:v>25044</c:v>
                </c:pt>
                <c:pt idx="2">
                  <c:v>24846</c:v>
                </c:pt>
                <c:pt idx="3">
                  <c:v>25137</c:v>
                </c:pt>
                <c:pt idx="4">
                  <c:v>25051</c:v>
                </c:pt>
                <c:pt idx="5">
                  <c:v>24302</c:v>
                </c:pt>
                <c:pt idx="6">
                  <c:v>23951</c:v>
                </c:pt>
                <c:pt idx="7">
                  <c:v>23669</c:v>
                </c:pt>
                <c:pt idx="8">
                  <c:v>23700</c:v>
                </c:pt>
                <c:pt idx="9">
                  <c:v>24921</c:v>
                </c:pt>
                <c:pt idx="10">
                  <c:v>25166</c:v>
                </c:pt>
                <c:pt idx="11">
                  <c:v>25286</c:v>
                </c:pt>
                <c:pt idx="12">
                  <c:v>25524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17550</c:v>
                </c:pt>
                <c:pt idx="1">
                  <c:v>17600</c:v>
                </c:pt>
                <c:pt idx="2">
                  <c:v>17269</c:v>
                </c:pt>
                <c:pt idx="3">
                  <c:v>17032</c:v>
                </c:pt>
                <c:pt idx="4">
                  <c:v>16692</c:v>
                </c:pt>
                <c:pt idx="5">
                  <c:v>16535</c:v>
                </c:pt>
                <c:pt idx="6">
                  <c:v>16288</c:v>
                </c:pt>
                <c:pt idx="7">
                  <c:v>16384</c:v>
                </c:pt>
                <c:pt idx="8">
                  <c:v>16293</c:v>
                </c:pt>
                <c:pt idx="9">
                  <c:v>15997</c:v>
                </c:pt>
                <c:pt idx="10">
                  <c:v>16226</c:v>
                </c:pt>
                <c:pt idx="11">
                  <c:v>16090</c:v>
                </c:pt>
                <c:pt idx="12">
                  <c:v>16886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2517</c:v>
                </c:pt>
                <c:pt idx="1">
                  <c:v>2529</c:v>
                </c:pt>
                <c:pt idx="2">
                  <c:v>2383</c:v>
                </c:pt>
                <c:pt idx="3">
                  <c:v>2510</c:v>
                </c:pt>
                <c:pt idx="4">
                  <c:v>2456</c:v>
                </c:pt>
                <c:pt idx="5">
                  <c:v>2304</c:v>
                </c:pt>
                <c:pt idx="6">
                  <c:v>2321</c:v>
                </c:pt>
                <c:pt idx="7">
                  <c:v>2302</c:v>
                </c:pt>
                <c:pt idx="8">
                  <c:v>2231</c:v>
                </c:pt>
                <c:pt idx="9">
                  <c:v>2437</c:v>
                </c:pt>
                <c:pt idx="10">
                  <c:v>2464</c:v>
                </c:pt>
                <c:pt idx="11">
                  <c:v>2855</c:v>
                </c:pt>
                <c:pt idx="12">
                  <c:v>3085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7455</c:v>
                </c:pt>
                <c:pt idx="1">
                  <c:v>7961</c:v>
                </c:pt>
                <c:pt idx="2">
                  <c:v>7935</c:v>
                </c:pt>
                <c:pt idx="3">
                  <c:v>7655</c:v>
                </c:pt>
                <c:pt idx="4">
                  <c:v>7593</c:v>
                </c:pt>
                <c:pt idx="5">
                  <c:v>7601</c:v>
                </c:pt>
                <c:pt idx="6">
                  <c:v>7279</c:v>
                </c:pt>
                <c:pt idx="7">
                  <c:v>7532</c:v>
                </c:pt>
                <c:pt idx="8">
                  <c:v>7588</c:v>
                </c:pt>
                <c:pt idx="9">
                  <c:v>7473</c:v>
                </c:pt>
                <c:pt idx="10">
                  <c:v>7662</c:v>
                </c:pt>
                <c:pt idx="11">
                  <c:v>7655</c:v>
                </c:pt>
                <c:pt idx="12">
                  <c:v>7611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02784"/>
        <c:axId val="450800448"/>
      </c:lineChart>
      <c:catAx>
        <c:axId val="776502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800448"/>
        <c:crosses val="autoZero"/>
        <c:auto val="1"/>
        <c:lblAlgn val="ctr"/>
        <c:lblOffset val="100"/>
        <c:noMultiLvlLbl val="0"/>
      </c:catAx>
      <c:valAx>
        <c:axId val="450800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502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1.2999999999999999E-2</c:v>
                </c:pt>
                <c:pt idx="1">
                  <c:v>1.24E-2</c:v>
                </c:pt>
                <c:pt idx="2">
                  <c:v>1.24E-2</c:v>
                </c:pt>
                <c:pt idx="3">
                  <c:v>1.2E-2</c:v>
                </c:pt>
                <c:pt idx="4">
                  <c:v>1.17E-2</c:v>
                </c:pt>
                <c:pt idx="5">
                  <c:v>1.09E-2</c:v>
                </c:pt>
                <c:pt idx="6">
                  <c:v>1.23E-2</c:v>
                </c:pt>
                <c:pt idx="7">
                  <c:v>1.15E-2</c:v>
                </c:pt>
                <c:pt idx="8">
                  <c:v>1.17E-2</c:v>
                </c:pt>
                <c:pt idx="9">
                  <c:v>1.14E-2</c:v>
                </c:pt>
                <c:pt idx="10">
                  <c:v>1.1900000000000001E-2</c:v>
                </c:pt>
                <c:pt idx="11">
                  <c:v>1.3100000000000001E-2</c:v>
                </c:pt>
                <c:pt idx="12">
                  <c:v>1.4800000000000001E-2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3.2000000000000002E-3</c:v>
                </c:pt>
                <c:pt idx="2">
                  <c:v>3.3999999999999998E-3</c:v>
                </c:pt>
                <c:pt idx="3">
                  <c:v>3.3999999999999998E-3</c:v>
                </c:pt>
                <c:pt idx="4">
                  <c:v>3.3999999999999998E-3</c:v>
                </c:pt>
                <c:pt idx="5">
                  <c:v>3.5000000000000001E-3</c:v>
                </c:pt>
                <c:pt idx="6">
                  <c:v>3.5000000000000001E-3</c:v>
                </c:pt>
                <c:pt idx="7">
                  <c:v>3.7000000000000002E-3</c:v>
                </c:pt>
                <c:pt idx="8">
                  <c:v>3.7000000000000002E-3</c:v>
                </c:pt>
                <c:pt idx="9">
                  <c:v>3.8999999999999998E-3</c:v>
                </c:pt>
                <c:pt idx="10">
                  <c:v>3.8999999999999998E-3</c:v>
                </c:pt>
                <c:pt idx="11">
                  <c:v>4.1000000000000003E-3</c:v>
                </c:pt>
                <c:pt idx="12">
                  <c:v>4.0000000000000001E-3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1.03E-2</c:v>
                </c:pt>
                <c:pt idx="1">
                  <c:v>9.4999999999999998E-3</c:v>
                </c:pt>
                <c:pt idx="2">
                  <c:v>9.2999999999999992E-3</c:v>
                </c:pt>
                <c:pt idx="3">
                  <c:v>8.9999999999999993E-3</c:v>
                </c:pt>
                <c:pt idx="4">
                  <c:v>8.3000000000000001E-3</c:v>
                </c:pt>
                <c:pt idx="5">
                  <c:v>7.7000000000000002E-3</c:v>
                </c:pt>
                <c:pt idx="6">
                  <c:v>9.1999999999999998E-3</c:v>
                </c:pt>
                <c:pt idx="7">
                  <c:v>8.3000000000000001E-3</c:v>
                </c:pt>
                <c:pt idx="8">
                  <c:v>8.3999999999999995E-3</c:v>
                </c:pt>
                <c:pt idx="9">
                  <c:v>7.7000000000000002E-3</c:v>
                </c:pt>
                <c:pt idx="10">
                  <c:v>8.5000000000000006E-3</c:v>
                </c:pt>
                <c:pt idx="11">
                  <c:v>1.03E-2</c:v>
                </c:pt>
                <c:pt idx="12">
                  <c:v>1.2200000000000001E-2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2.5999999999999999E-3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2.5999999999999999E-3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2.8E-3</c:v>
                </c:pt>
                <c:pt idx="8">
                  <c:v>2.8999999999999998E-3</c:v>
                </c:pt>
                <c:pt idx="9">
                  <c:v>2.8999999999999998E-3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3.0000000000000001E-3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183296"/>
        <c:axId val="450802752"/>
      </c:lineChart>
      <c:catAx>
        <c:axId val="776183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802752"/>
        <c:crosses val="autoZero"/>
        <c:auto val="1"/>
        <c:lblAlgn val="ctr"/>
        <c:lblOffset val="100"/>
        <c:noMultiLvlLbl val="0"/>
      </c:catAx>
      <c:valAx>
        <c:axId val="45080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183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6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6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72</v>
      </c>
      <c r="F16" s="115" t="s">
        <v>241</v>
      </c>
      <c r="G16" s="118">
        <v>43146</v>
      </c>
      <c r="H16" s="121">
        <f t="shared" ref="H16:H22" si="0">IF(SUM($B$70:$B$75)&gt;0,G16/SUM($B$70:$B$75,0))</f>
        <v>1.9337818868289849E-2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177067</v>
      </c>
      <c r="H17" s="114">
        <f t="shared" si="0"/>
        <v>7.9360533387833831E-2</v>
      </c>
    </row>
    <row r="18" spans="1:8" ht="15.75" x14ac:dyDescent="0.25">
      <c r="A18" s="68"/>
      <c r="B18" s="69">
        <f>C18+D18</f>
        <v>7300</v>
      </c>
      <c r="C18" s="69">
        <v>104</v>
      </c>
      <c r="D18" s="69">
        <v>7196</v>
      </c>
      <c r="F18" s="26" t="s">
        <v>244</v>
      </c>
      <c r="G18" s="119">
        <v>142445</v>
      </c>
      <c r="H18" s="114">
        <f t="shared" si="0"/>
        <v>6.3843128185545536E-2</v>
      </c>
    </row>
    <row r="19" spans="1:8" x14ac:dyDescent="0.2">
      <c r="A19" s="70"/>
      <c r="F19" s="26" t="s">
        <v>245</v>
      </c>
      <c r="G19" s="119">
        <v>211045</v>
      </c>
      <c r="H19" s="114">
        <f t="shared" si="0"/>
        <v>9.4589301048955438E-2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76030</v>
      </c>
      <c r="H20" s="114">
        <f t="shared" si="0"/>
        <v>3.4076261265379812E-2</v>
      </c>
    </row>
    <row r="21" spans="1:8" ht="15.75" x14ac:dyDescent="0.25">
      <c r="A21" s="14" t="s">
        <v>485</v>
      </c>
      <c r="B21" s="10"/>
      <c r="C21" s="10"/>
      <c r="D21" s="11">
        <v>2931908</v>
      </c>
      <c r="F21" s="26" t="s">
        <v>247</v>
      </c>
      <c r="G21" s="119">
        <v>577369</v>
      </c>
      <c r="H21" s="114">
        <f t="shared" si="0"/>
        <v>0.25877386413956432</v>
      </c>
    </row>
    <row r="22" spans="1:8" ht="15.75" x14ac:dyDescent="0.25">
      <c r="A22" s="14" t="s">
        <v>486</v>
      </c>
      <c r="B22" s="10"/>
      <c r="C22" s="10"/>
      <c r="D22" s="12">
        <v>-2.1979999999999999E-3</v>
      </c>
      <c r="F22" s="26" t="s">
        <v>248</v>
      </c>
      <c r="G22" s="119">
        <v>1047216</v>
      </c>
      <c r="H22" s="114">
        <f t="shared" si="0"/>
        <v>0.46935691197272106</v>
      </c>
    </row>
    <row r="23" spans="1:8" ht="15.75" x14ac:dyDescent="0.25">
      <c r="A23" s="9" t="s">
        <v>4</v>
      </c>
      <c r="B23" s="10"/>
      <c r="C23" s="10"/>
      <c r="D23" s="11">
        <v>872818</v>
      </c>
      <c r="F23" s="27" t="s">
        <v>249</v>
      </c>
      <c r="G23" s="117"/>
      <c r="H23" s="125">
        <v>10.4</v>
      </c>
    </row>
    <row r="24" spans="1:8" ht="15.75" x14ac:dyDescent="0.25">
      <c r="A24" s="14" t="s">
        <v>5</v>
      </c>
      <c r="B24" s="10"/>
      <c r="C24" s="10"/>
      <c r="D24" s="11">
        <v>872286</v>
      </c>
      <c r="F24" s="27" t="s">
        <v>250</v>
      </c>
      <c r="G24" s="117"/>
      <c r="H24" s="125">
        <v>10.45</v>
      </c>
    </row>
    <row r="25" spans="1:8" ht="15.75" x14ac:dyDescent="0.25">
      <c r="A25" s="9" t="s">
        <v>6</v>
      </c>
      <c r="B25" s="10"/>
      <c r="C25" s="10"/>
      <c r="D25" s="11">
        <v>1453164</v>
      </c>
      <c r="F25" s="27" t="s">
        <v>251</v>
      </c>
      <c r="G25" s="117"/>
      <c r="H25" s="125">
        <v>10.35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8944.6</v>
      </c>
      <c r="F28" s="26" t="s">
        <v>252</v>
      </c>
      <c r="G28" s="119">
        <v>2219734</v>
      </c>
      <c r="H28" s="114">
        <f t="shared" ref="H28:H34" si="1">IF($B$58&gt;0,G28/$B$58,0)</f>
        <v>0.75709537952759776</v>
      </c>
    </row>
    <row r="29" spans="1:8" ht="15.75" x14ac:dyDescent="0.25">
      <c r="A29" s="9" t="s">
        <v>10</v>
      </c>
      <c r="B29" s="16"/>
      <c r="C29" s="127">
        <v>6549.53</v>
      </c>
      <c r="F29" s="115" t="s">
        <v>254</v>
      </c>
      <c r="G29" s="118">
        <v>712174</v>
      </c>
      <c r="H29" s="121">
        <f t="shared" si="1"/>
        <v>0.24290462047240227</v>
      </c>
    </row>
    <row r="30" spans="1:8" ht="15.75" x14ac:dyDescent="0.25">
      <c r="A30" s="9" t="s">
        <v>69</v>
      </c>
      <c r="B30" s="16"/>
      <c r="C30" s="127">
        <v>1972.61</v>
      </c>
      <c r="F30" s="26" t="s">
        <v>255</v>
      </c>
      <c r="G30" s="119">
        <v>201159</v>
      </c>
      <c r="H30" s="114">
        <f t="shared" si="1"/>
        <v>6.8610270172188209E-2</v>
      </c>
    </row>
    <row r="31" spans="1:8" ht="15.75" x14ac:dyDescent="0.25">
      <c r="A31" s="9" t="s">
        <v>70</v>
      </c>
      <c r="B31" s="16"/>
      <c r="C31" s="127">
        <v>2556.11</v>
      </c>
      <c r="F31" s="26" t="s">
        <v>256</v>
      </c>
      <c r="G31" s="119">
        <v>265591</v>
      </c>
      <c r="H31" s="114">
        <f t="shared" si="1"/>
        <v>9.0586403120425332E-2</v>
      </c>
    </row>
    <row r="32" spans="1:8" ht="15.75" x14ac:dyDescent="0.25">
      <c r="A32" s="9" t="s">
        <v>11</v>
      </c>
      <c r="B32" s="16"/>
      <c r="C32" s="127">
        <v>2992.55</v>
      </c>
      <c r="F32" s="26" t="s">
        <v>257</v>
      </c>
      <c r="G32" s="119">
        <v>38945</v>
      </c>
      <c r="H32" s="114">
        <f t="shared" si="1"/>
        <v>1.3283158953145869E-2</v>
      </c>
    </row>
    <row r="33" spans="1:8" ht="15.75" x14ac:dyDescent="0.25">
      <c r="A33" s="9" t="s">
        <v>72</v>
      </c>
      <c r="B33" s="16"/>
      <c r="C33" s="127">
        <v>6048.26</v>
      </c>
      <c r="F33" s="26" t="s">
        <v>258</v>
      </c>
      <c r="G33" s="119">
        <v>81977</v>
      </c>
      <c r="H33" s="114">
        <f t="shared" si="1"/>
        <v>2.7960290704892515E-2</v>
      </c>
    </row>
    <row r="34" spans="1:8" ht="15.75" x14ac:dyDescent="0.25">
      <c r="A34" s="9" t="s">
        <v>239</v>
      </c>
      <c r="B34" s="16"/>
      <c r="C34" s="127">
        <v>4528.7299999999996</v>
      </c>
      <c r="F34" s="26" t="s">
        <v>259</v>
      </c>
      <c r="G34" s="119">
        <v>124502</v>
      </c>
      <c r="H34" s="114">
        <f t="shared" si="1"/>
        <v>4.2464497521750341E-2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2.4065E-2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3.3943000000000001E-2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7.7703999999999995E-2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8.4982000000000002E-2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0.25806499999999999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0.35928700000000002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0.16195399999999993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20.799940635346701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1822706</v>
      </c>
      <c r="C54" s="22">
        <f>+B54-D54</f>
        <v>920376</v>
      </c>
      <c r="D54" s="22">
        <f>ROUND(B54/(E54+1),0)</f>
        <v>902330</v>
      </c>
      <c r="E54" s="122">
        <v>1.02</v>
      </c>
      <c r="F54" s="20"/>
      <c r="I54" s="1"/>
    </row>
    <row r="55" spans="1:9" x14ac:dyDescent="0.2">
      <c r="A55" s="18">
        <v>2000</v>
      </c>
      <c r="B55" s="19">
        <v>2216969</v>
      </c>
      <c r="C55" s="19">
        <f>+B55-D55</f>
        <v>1108484</v>
      </c>
      <c r="D55" s="19">
        <f>ROUND(B55/(E55+1),0)</f>
        <v>1108485</v>
      </c>
      <c r="E55" s="123">
        <v>1</v>
      </c>
      <c r="F55" s="24">
        <v>1.9775000000000001E-2</v>
      </c>
      <c r="I55" s="1"/>
    </row>
    <row r="56" spans="1:9" x14ac:dyDescent="0.2">
      <c r="A56" s="21">
        <v>2010</v>
      </c>
      <c r="B56" s="22">
        <v>2662480</v>
      </c>
      <c r="C56" s="22">
        <f>+B56-D56</f>
        <v>1337863</v>
      </c>
      <c r="D56" s="22">
        <f>ROUND(B56/(E56+1),0)</f>
        <v>1324617</v>
      </c>
      <c r="E56" s="122">
        <v>1.01</v>
      </c>
      <c r="F56" s="23">
        <v>1.848E-2</v>
      </c>
      <c r="I56" s="1"/>
    </row>
    <row r="57" spans="1:9" x14ac:dyDescent="0.2">
      <c r="A57" s="18">
        <v>2020</v>
      </c>
      <c r="B57" s="19">
        <v>2944840</v>
      </c>
      <c r="C57" s="19">
        <f>+B57-D57</f>
        <v>1472420</v>
      </c>
      <c r="D57" s="19">
        <f>ROUND(B57/(E57+1),0)</f>
        <v>1472420</v>
      </c>
      <c r="E57" s="123">
        <v>1</v>
      </c>
      <c r="F57" s="24">
        <v>1.0130999999999999E-2</v>
      </c>
      <c r="I57" s="1"/>
    </row>
    <row r="58" spans="1:9" ht="15.75" x14ac:dyDescent="0.25">
      <c r="A58" s="90">
        <v>2022</v>
      </c>
      <c r="B58" s="91">
        <f>C58+D58</f>
        <v>2931908</v>
      </c>
      <c r="C58" s="91">
        <v>1452522</v>
      </c>
      <c r="D58" s="91">
        <v>1479386</v>
      </c>
      <c r="E58" s="124">
        <v>0.98184111516534567</v>
      </c>
      <c r="F58" s="92">
        <v>-2.1979999999999999E-3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8.48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47.88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14.11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55.04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259513</v>
      </c>
      <c r="C68" s="34">
        <v>130825</v>
      </c>
      <c r="D68" s="35">
        <v>128688</v>
      </c>
      <c r="I68" s="1"/>
    </row>
    <row r="69" spans="1:9" ht="15.75" x14ac:dyDescent="0.25">
      <c r="A69" s="18" t="s">
        <v>23</v>
      </c>
      <c r="B69" s="11">
        <f t="shared" si="2"/>
        <v>441223</v>
      </c>
      <c r="C69" s="34">
        <v>234590</v>
      </c>
      <c r="D69" s="35">
        <v>206633</v>
      </c>
      <c r="I69" s="1"/>
    </row>
    <row r="70" spans="1:9" ht="15.75" x14ac:dyDescent="0.25">
      <c r="A70" s="18" t="s">
        <v>24</v>
      </c>
      <c r="B70" s="11">
        <f t="shared" si="2"/>
        <v>150110</v>
      </c>
      <c r="C70" s="34">
        <v>77658</v>
      </c>
      <c r="D70" s="35">
        <v>72452</v>
      </c>
      <c r="I70" s="1"/>
    </row>
    <row r="71" spans="1:9" ht="15.75" x14ac:dyDescent="0.25">
      <c r="A71" s="18" t="s">
        <v>25</v>
      </c>
      <c r="B71" s="11">
        <f t="shared" si="2"/>
        <v>347263</v>
      </c>
      <c r="C71" s="34">
        <v>176161</v>
      </c>
      <c r="D71" s="35">
        <v>171102</v>
      </c>
      <c r="I71" s="1"/>
    </row>
    <row r="72" spans="1:9" ht="15.75" x14ac:dyDescent="0.25">
      <c r="A72" s="36" t="s">
        <v>81</v>
      </c>
      <c r="B72" s="11">
        <f t="shared" si="2"/>
        <v>537967</v>
      </c>
      <c r="C72" s="34">
        <v>260610</v>
      </c>
      <c r="D72" s="35">
        <v>277357</v>
      </c>
      <c r="I72" s="1"/>
    </row>
    <row r="73" spans="1:9" ht="15.75" x14ac:dyDescent="0.25">
      <c r="A73" s="36" t="s">
        <v>82</v>
      </c>
      <c r="B73" s="11">
        <f>C73+D73</f>
        <v>437756</v>
      </c>
      <c r="C73" s="34">
        <v>207025</v>
      </c>
      <c r="D73" s="35">
        <v>230731</v>
      </c>
      <c r="I73" s="1"/>
    </row>
    <row r="74" spans="1:9" ht="15.75" x14ac:dyDescent="0.25">
      <c r="A74" s="36" t="s">
        <v>83</v>
      </c>
      <c r="B74" s="11">
        <f>C74+D74</f>
        <v>396500</v>
      </c>
      <c r="C74" s="34">
        <v>198640</v>
      </c>
      <c r="D74" s="35">
        <v>197860</v>
      </c>
      <c r="I74" s="1"/>
    </row>
    <row r="75" spans="1:9" ht="15.75" x14ac:dyDescent="0.25">
      <c r="A75" s="18" t="s">
        <v>26</v>
      </c>
      <c r="B75" s="11">
        <f t="shared" si="2"/>
        <v>361576</v>
      </c>
      <c r="C75" s="34">
        <v>167013</v>
      </c>
      <c r="D75" s="35">
        <v>194563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872818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3.36</v>
      </c>
      <c r="F95" s="130" t="s">
        <v>261</v>
      </c>
      <c r="G95" s="129"/>
      <c r="H95" s="11">
        <v>813182</v>
      </c>
      <c r="I95" s="12">
        <f>IF(AND($C$94&gt;0,$C$94&lt;&gt;"N/D")=TRUE,H95/$C$94,0)</f>
        <v>0.93167418637104182</v>
      </c>
    </row>
    <row r="96" spans="1:9" ht="15.75" x14ac:dyDescent="0.25">
      <c r="F96" s="130" t="s">
        <v>262</v>
      </c>
      <c r="G96" s="129"/>
      <c r="H96" s="11">
        <v>657858</v>
      </c>
      <c r="I96" s="12">
        <f t="shared" ref="I96:I109" si="3">IF(AND($C$94&gt;0,$C$94&lt;&gt;"N/D")=TRUE,H96/$C$94,0)</f>
        <v>0.75371726980882614</v>
      </c>
    </row>
    <row r="97" spans="1:9" ht="15.75" x14ac:dyDescent="0.25">
      <c r="F97" s="128" t="s">
        <v>265</v>
      </c>
      <c r="G97" s="129"/>
      <c r="H97" s="11">
        <v>500945</v>
      </c>
      <c r="I97" s="12">
        <f t="shared" si="3"/>
        <v>0.57393981334023814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555174</v>
      </c>
      <c r="I98" s="12">
        <f t="shared" si="3"/>
        <v>0.63607075014493286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67614</v>
      </c>
      <c r="I99" s="12">
        <f t="shared" si="3"/>
        <v>7.7466321730303447E-2</v>
      </c>
    </row>
    <row r="100" spans="1:9" ht="15.75" x14ac:dyDescent="0.25">
      <c r="A100" s="43" t="s">
        <v>31</v>
      </c>
      <c r="B100" s="11">
        <v>541255</v>
      </c>
      <c r="C100" s="12">
        <f>IF(AND($C$94&gt;0,$C$94&lt;&gt;"N/D")=TRUE,B100/$C$94,0)</f>
        <v>0.62012355382221718</v>
      </c>
      <c r="F100" s="128" t="s">
        <v>268</v>
      </c>
      <c r="G100" s="129"/>
      <c r="H100" s="11">
        <v>153021</v>
      </c>
      <c r="I100" s="12">
        <f t="shared" si="3"/>
        <v>0.17531833669791411</v>
      </c>
    </row>
    <row r="101" spans="1:9" ht="15.75" x14ac:dyDescent="0.25">
      <c r="A101" s="43" t="s">
        <v>32</v>
      </c>
      <c r="B101" s="11">
        <v>159502</v>
      </c>
      <c r="C101" s="12">
        <f>IF(AND($C$94&gt;0,$C$94&lt;&gt;"N/D")=TRUE,B101/$C$94,0)</f>
        <v>0.18274371060175201</v>
      </c>
      <c r="F101" s="128" t="s">
        <v>269</v>
      </c>
      <c r="G101" s="129"/>
      <c r="H101" s="11">
        <v>571595</v>
      </c>
      <c r="I101" s="12">
        <f t="shared" si="3"/>
        <v>0.65488452346308168</v>
      </c>
    </row>
    <row r="102" spans="1:9" ht="15.75" x14ac:dyDescent="0.25">
      <c r="A102" s="43" t="s">
        <v>33</v>
      </c>
      <c r="B102" s="11">
        <v>89607</v>
      </c>
      <c r="C102" s="12">
        <f>IF(AND($C$94&gt;0,$C$94&lt;&gt;"N/D")=TRUE,B102/$C$94,0)</f>
        <v>0.10266401472013638</v>
      </c>
      <c r="F102" s="128" t="s">
        <v>270</v>
      </c>
      <c r="G102" s="129"/>
      <c r="H102" s="11">
        <v>803593</v>
      </c>
      <c r="I102" s="12">
        <f t="shared" si="3"/>
        <v>0.92068793265033488</v>
      </c>
    </row>
    <row r="103" spans="1:9" ht="15.75" x14ac:dyDescent="0.25">
      <c r="A103" s="43" t="s">
        <v>34</v>
      </c>
      <c r="B103" s="11">
        <v>82454</v>
      </c>
      <c r="C103" s="12">
        <f>IF(AND($C$94&gt;0,$C$94&lt;&gt;"N/D")=TRUE,B103/$C$94,0)</f>
        <v>9.4468720855894361E-2</v>
      </c>
      <c r="F103" s="128" t="s">
        <v>271</v>
      </c>
      <c r="G103" s="129"/>
      <c r="H103" s="11">
        <v>377235</v>
      </c>
      <c r="I103" s="12">
        <f t="shared" si="3"/>
        <v>0.43220350634381965</v>
      </c>
    </row>
    <row r="104" spans="1:9" ht="15.75" x14ac:dyDescent="0.25">
      <c r="F104" s="128" t="s">
        <v>272</v>
      </c>
      <c r="G104" s="129"/>
      <c r="H104" s="11">
        <v>242653</v>
      </c>
      <c r="I104" s="12">
        <f t="shared" si="3"/>
        <v>0.27801099427372028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800381</v>
      </c>
      <c r="I105" s="12">
        <f t="shared" si="3"/>
        <v>0.91700789855387954</v>
      </c>
    </row>
    <row r="106" spans="1:9" ht="15.75" x14ac:dyDescent="0.25">
      <c r="A106" s="40" t="s">
        <v>37</v>
      </c>
      <c r="B106" s="10"/>
      <c r="C106" s="16"/>
      <c r="D106" s="11">
        <v>872286</v>
      </c>
      <c r="F106" s="128" t="s">
        <v>264</v>
      </c>
      <c r="G106" s="129"/>
      <c r="H106" s="11">
        <v>525517</v>
      </c>
      <c r="I106" s="12">
        <f t="shared" si="3"/>
        <v>0.6020923033209673</v>
      </c>
    </row>
    <row r="107" spans="1:9" ht="15.75" x14ac:dyDescent="0.25">
      <c r="A107" s="44" t="s">
        <v>38</v>
      </c>
      <c r="B107" s="28"/>
      <c r="C107" s="45"/>
      <c r="D107" s="126">
        <v>44859.77</v>
      </c>
      <c r="F107" s="128" t="s">
        <v>274</v>
      </c>
      <c r="G107" s="129"/>
      <c r="H107" s="11">
        <v>495796</v>
      </c>
      <c r="I107" s="12">
        <f t="shared" si="3"/>
        <v>0.56804053078648697</v>
      </c>
    </row>
    <row r="108" spans="1:9" ht="15.75" x14ac:dyDescent="0.25">
      <c r="A108" s="26" t="s">
        <v>218</v>
      </c>
      <c r="B108" s="10"/>
      <c r="C108" s="16"/>
      <c r="D108" s="127">
        <v>13351.12</v>
      </c>
      <c r="F108" s="128" t="s">
        <v>275</v>
      </c>
      <c r="G108" s="129"/>
      <c r="H108" s="11">
        <v>208911</v>
      </c>
      <c r="I108" s="12">
        <f t="shared" si="3"/>
        <v>0.23935230483331005</v>
      </c>
    </row>
    <row r="109" spans="1:9" ht="15.75" x14ac:dyDescent="0.25">
      <c r="F109" s="128" t="s">
        <v>276</v>
      </c>
      <c r="G109" s="129"/>
      <c r="H109" s="11">
        <v>125214</v>
      </c>
      <c r="I109" s="12">
        <f t="shared" si="3"/>
        <v>0.14345946119351344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175813</v>
      </c>
      <c r="C112" s="12">
        <f>IF(AND($D$106&gt;0,$D$106&lt;&gt;"N/D")=TRUE,B112/$D$106,0)</f>
        <v>0.20155430672967353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348893</v>
      </c>
      <c r="C113" s="12">
        <f t="shared" ref="C113:C118" si="4">IF(AND($D$106&gt;0,$D$106&lt;&gt;"N/D")=TRUE,B113/$D$106,0)</f>
        <v>0.3999754667620482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164298</v>
      </c>
      <c r="C114" s="12">
        <f t="shared" si="4"/>
        <v>0.1883533611682407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76565</v>
      </c>
      <c r="C115" s="12">
        <f t="shared" si="4"/>
        <v>8.7775110456891431E-2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83410</v>
      </c>
      <c r="C116" s="12">
        <f t="shared" si="4"/>
        <v>9.5622307362493497E-2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6178</v>
      </c>
      <c r="C117" s="12">
        <f t="shared" si="4"/>
        <v>7.0825394423388657E-3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17129</v>
      </c>
      <c r="C118" s="12">
        <f t="shared" si="4"/>
        <v>1.9636908078313763E-2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1453164</v>
      </c>
      <c r="C135" s="133">
        <f>C136+C137</f>
        <v>1</v>
      </c>
      <c r="G135" s="49" t="s">
        <v>277</v>
      </c>
      <c r="H135" s="131">
        <f>SUM(H136:H138)</f>
        <v>925068</v>
      </c>
      <c r="I135" s="132">
        <f>SUM(I136:I138)</f>
        <v>1</v>
      </c>
    </row>
    <row r="136" spans="1:9" ht="15.75" x14ac:dyDescent="0.25">
      <c r="A136" s="50" t="s">
        <v>75</v>
      </c>
      <c r="B136" s="11">
        <v>1423454</v>
      </c>
      <c r="C136" s="24">
        <f>IF(AND($B$135&gt;0,$B$135&lt;&gt;"N/D")=TRUE,B136/$B$135,0)</f>
        <v>0.9795549573207154</v>
      </c>
      <c r="G136" s="50" t="s">
        <v>101</v>
      </c>
      <c r="H136" s="11">
        <v>421989</v>
      </c>
      <c r="I136" s="24">
        <f>IF(H135&gt;0,H136/$H$135,0)</f>
        <v>0.45617078960681812</v>
      </c>
    </row>
    <row r="137" spans="1:9" ht="15.75" x14ac:dyDescent="0.25">
      <c r="A137" s="50" t="s">
        <v>76</v>
      </c>
      <c r="B137" s="11">
        <v>29710</v>
      </c>
      <c r="C137" s="24">
        <f>IF(AND($B$135&gt;0,$B$135&lt;&gt;"N/D")=TRUE,B137/$B$135,0)</f>
        <v>2.0445042679284649E-2</v>
      </c>
      <c r="G137" s="50" t="s">
        <v>278</v>
      </c>
      <c r="H137" s="11">
        <v>296354</v>
      </c>
      <c r="I137" s="24">
        <f>IF(H136&gt;0,H137/$H$135,0)</f>
        <v>0.32035915197585474</v>
      </c>
    </row>
    <row r="138" spans="1:9" ht="15.75" x14ac:dyDescent="0.25">
      <c r="G138" s="50" t="s">
        <v>279</v>
      </c>
      <c r="H138" s="11">
        <v>206725</v>
      </c>
      <c r="I138" s="24">
        <f>IF(H137&gt;0,H138/$H$135,0)</f>
        <v>0.22347005841732717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125275</v>
      </c>
      <c r="C141" s="24">
        <f t="shared" ref="C141:C146" si="6">IF(AND($B$136&gt;0,$B$136&lt;&gt;"N/D")=TRUE,B141/$B$136,0)</f>
        <v>8.8007761402897455E-2</v>
      </c>
      <c r="G141" s="26" t="s">
        <v>281</v>
      </c>
      <c r="H141" s="119">
        <v>511485</v>
      </c>
      <c r="I141" s="114">
        <f t="shared" ref="I141:I148" si="7">IF($B$58&gt;0,H141/$B$58,0)</f>
        <v>0.17445465546667904</v>
      </c>
    </row>
    <row r="142" spans="1:9" ht="15.75" x14ac:dyDescent="0.25">
      <c r="A142" s="43" t="s">
        <v>51</v>
      </c>
      <c r="B142" s="11">
        <v>935339</v>
      </c>
      <c r="C142" s="24">
        <f t="shared" si="6"/>
        <v>0.6570911318525221</v>
      </c>
      <c r="G142" s="116" t="s">
        <v>282</v>
      </c>
      <c r="H142" s="118">
        <f>SUM(H143:H148)</f>
        <v>2420423</v>
      </c>
      <c r="I142" s="121">
        <f t="shared" si="7"/>
        <v>0.82554534453332096</v>
      </c>
    </row>
    <row r="143" spans="1:9" ht="15.75" x14ac:dyDescent="0.25">
      <c r="A143" s="43" t="s">
        <v>52</v>
      </c>
      <c r="B143" s="11">
        <v>123984</v>
      </c>
      <c r="C143" s="24">
        <f t="shared" si="6"/>
        <v>8.710081253064729E-2</v>
      </c>
      <c r="G143" s="26" t="s">
        <v>288</v>
      </c>
      <c r="H143" s="119">
        <v>99130</v>
      </c>
      <c r="I143" s="114">
        <f t="shared" si="7"/>
        <v>3.3810747131219669E-2</v>
      </c>
    </row>
    <row r="144" spans="1:9" ht="15.75" x14ac:dyDescent="0.25">
      <c r="A144" s="43" t="s">
        <v>53</v>
      </c>
      <c r="B144" s="11">
        <v>238856</v>
      </c>
      <c r="C144" s="24">
        <f t="shared" si="6"/>
        <v>0.16780029421393314</v>
      </c>
      <c r="G144" s="26" t="s">
        <v>283</v>
      </c>
      <c r="H144" s="119">
        <v>1557766</v>
      </c>
      <c r="I144" s="114">
        <f t="shared" si="7"/>
        <v>0.53131476158187774</v>
      </c>
    </row>
    <row r="145" spans="1:9" ht="15.75" x14ac:dyDescent="0.25">
      <c r="A145" s="25" t="s">
        <v>14</v>
      </c>
      <c r="B145" s="31">
        <v>849246</v>
      </c>
      <c r="C145" s="32">
        <f t="shared" si="6"/>
        <v>0.59660937409990067</v>
      </c>
      <c r="D145" s="52"/>
      <c r="G145" s="26" t="s">
        <v>284</v>
      </c>
      <c r="H145" s="119">
        <v>280772</v>
      </c>
      <c r="I145" s="114">
        <f t="shared" si="7"/>
        <v>9.5764259997244111E-2</v>
      </c>
    </row>
    <row r="146" spans="1:9" ht="15.75" x14ac:dyDescent="0.25">
      <c r="A146" s="25" t="s">
        <v>15</v>
      </c>
      <c r="B146" s="31">
        <v>574208</v>
      </c>
      <c r="C146" s="32">
        <f t="shared" si="6"/>
        <v>0.40339062590009933</v>
      </c>
      <c r="G146" s="26" t="s">
        <v>285</v>
      </c>
      <c r="H146" s="119">
        <v>14264</v>
      </c>
      <c r="I146" s="114">
        <f t="shared" si="7"/>
        <v>4.8650912648009418E-3</v>
      </c>
    </row>
    <row r="147" spans="1:9" x14ac:dyDescent="0.2">
      <c r="G147" s="26" t="s">
        <v>286</v>
      </c>
      <c r="H147" s="119">
        <v>458494</v>
      </c>
      <c r="I147" s="114">
        <f t="shared" si="7"/>
        <v>0.1563807595599862</v>
      </c>
    </row>
    <row r="148" spans="1:9" x14ac:dyDescent="0.2">
      <c r="G148" s="26" t="s">
        <v>287</v>
      </c>
      <c r="H148" s="119">
        <v>9997</v>
      </c>
      <c r="I148" s="114">
        <f t="shared" si="7"/>
        <v>3.4097249981923034E-3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8752.14</v>
      </c>
      <c r="E162" s="24">
        <f>IF(AND($D$107&gt;0,$D$107&lt;&gt;"N/D")=TRUE,D162/$D$107,0)</f>
        <v>0.19509997487726755</v>
      </c>
    </row>
    <row r="163" spans="1:9" ht="15.75" x14ac:dyDescent="0.2">
      <c r="A163" s="56" t="s">
        <v>55</v>
      </c>
      <c r="B163" s="28"/>
      <c r="C163" s="45"/>
      <c r="D163" s="57">
        <v>2216.0700000000002</v>
      </c>
      <c r="E163" s="23">
        <f t="shared" ref="E163:E173" si="8">IF(AND($D$107&gt;0,$D$107&lt;&gt;"N/D")=TRUE,D163/$D$107,0)</f>
        <v>4.9399941194526863E-2</v>
      </c>
    </row>
    <row r="164" spans="1:9" ht="15.75" x14ac:dyDescent="0.2">
      <c r="A164" s="51" t="s">
        <v>56</v>
      </c>
      <c r="B164" s="10"/>
      <c r="C164" s="16"/>
      <c r="D164" s="55">
        <v>3938.69</v>
      </c>
      <c r="E164" s="24">
        <f t="shared" si="8"/>
        <v>8.780004890796364E-2</v>
      </c>
    </row>
    <row r="165" spans="1:9" ht="15.75" x14ac:dyDescent="0.2">
      <c r="A165" s="56" t="s">
        <v>57</v>
      </c>
      <c r="B165" s="28"/>
      <c r="C165" s="45"/>
      <c r="D165" s="57">
        <v>2144.3000000000002</v>
      </c>
      <c r="E165" s="23">
        <f t="shared" si="8"/>
        <v>4.7800066741314109E-2</v>
      </c>
    </row>
    <row r="166" spans="1:9" ht="15.75" x14ac:dyDescent="0.2">
      <c r="A166" s="51" t="s">
        <v>58</v>
      </c>
      <c r="B166" s="10"/>
      <c r="C166" s="16"/>
      <c r="D166" s="55">
        <v>995.89</v>
      </c>
      <c r="E166" s="24">
        <f t="shared" si="8"/>
        <v>2.2200069237983164E-2</v>
      </c>
    </row>
    <row r="167" spans="1:9" ht="15.75" x14ac:dyDescent="0.2">
      <c r="A167" s="56" t="s">
        <v>59</v>
      </c>
      <c r="B167" s="28"/>
      <c r="C167" s="45"/>
      <c r="D167" s="57">
        <v>4835.88</v>
      </c>
      <c r="E167" s="23">
        <f t="shared" si="8"/>
        <v>0.10779992853284803</v>
      </c>
    </row>
    <row r="168" spans="1:9" ht="15.75" x14ac:dyDescent="0.2">
      <c r="A168" s="51" t="s">
        <v>63</v>
      </c>
      <c r="B168" s="10"/>
      <c r="C168" s="16"/>
      <c r="D168" s="55">
        <v>3907.29</v>
      </c>
      <c r="E168" s="24">
        <f t="shared" si="8"/>
        <v>8.7100089902378011E-2</v>
      </c>
    </row>
    <row r="169" spans="1:9" ht="15.75" x14ac:dyDescent="0.2">
      <c r="A169" s="56" t="s">
        <v>64</v>
      </c>
      <c r="B169" s="28"/>
      <c r="C169" s="45"/>
      <c r="D169" s="57">
        <v>2166.73</v>
      </c>
      <c r="E169" s="23">
        <f t="shared" si="8"/>
        <v>4.830006930485823E-2</v>
      </c>
    </row>
    <row r="170" spans="1:9" ht="15.75" x14ac:dyDescent="0.2">
      <c r="A170" s="51" t="s">
        <v>65</v>
      </c>
      <c r="B170" s="10"/>
      <c r="C170" s="16"/>
      <c r="D170" s="55">
        <v>3032.52</v>
      </c>
      <c r="E170" s="24">
        <f t="shared" si="8"/>
        <v>6.7599989924157E-2</v>
      </c>
    </row>
    <row r="171" spans="1:9" ht="15.75" x14ac:dyDescent="0.2">
      <c r="A171" s="56" t="s">
        <v>66</v>
      </c>
      <c r="B171" s="28"/>
      <c r="C171" s="45"/>
      <c r="D171" s="57">
        <v>1597.01</v>
      </c>
      <c r="E171" s="23">
        <f t="shared" si="8"/>
        <v>3.5600048774213515E-2</v>
      </c>
    </row>
    <row r="172" spans="1:9" ht="15.75" x14ac:dyDescent="0.2">
      <c r="A172" s="51" t="s">
        <v>67</v>
      </c>
      <c r="B172" s="10"/>
      <c r="C172" s="16"/>
      <c r="D172" s="55">
        <v>547.29</v>
      </c>
      <c r="E172" s="24">
        <f t="shared" si="8"/>
        <v>1.2200017967100589E-2</v>
      </c>
    </row>
    <row r="173" spans="1:9" ht="15.75" x14ac:dyDescent="0.2">
      <c r="A173" s="56" t="s">
        <v>68</v>
      </c>
      <c r="B173" s="28"/>
      <c r="C173" s="45"/>
      <c r="D173" s="57">
        <v>10725.97</v>
      </c>
      <c r="E173" s="23">
        <f t="shared" si="8"/>
        <v>0.23909997755227011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97774</v>
      </c>
      <c r="E177" s="78">
        <v>308728</v>
      </c>
      <c r="F177" s="79">
        <v>5890</v>
      </c>
      <c r="G177" s="79">
        <v>6257111.6600000001</v>
      </c>
      <c r="H177" s="80">
        <v>0.9365</v>
      </c>
    </row>
    <row r="178" spans="1:8" x14ac:dyDescent="0.2">
      <c r="A178" s="214" t="s">
        <v>195</v>
      </c>
      <c r="B178" s="215"/>
      <c r="C178" s="216"/>
      <c r="D178" s="58">
        <v>744</v>
      </c>
      <c r="E178" s="58">
        <v>11943</v>
      </c>
      <c r="F178" s="59">
        <v>3291</v>
      </c>
      <c r="G178" s="59">
        <v>4880829.8099999996</v>
      </c>
      <c r="H178" s="76">
        <v>0.2545</v>
      </c>
    </row>
    <row r="179" spans="1:8" ht="15" customHeight="1" x14ac:dyDescent="0.2">
      <c r="A179" s="225" t="s">
        <v>196</v>
      </c>
      <c r="B179" s="226"/>
      <c r="C179" s="227"/>
      <c r="D179" s="60">
        <v>52</v>
      </c>
      <c r="E179" s="60">
        <v>752</v>
      </c>
      <c r="F179" s="61">
        <v>10986</v>
      </c>
      <c r="G179" s="61">
        <v>156739245.12</v>
      </c>
      <c r="H179" s="77">
        <v>0.27029999999999998</v>
      </c>
    </row>
    <row r="180" spans="1:8" ht="15" customHeight="1" x14ac:dyDescent="0.2">
      <c r="A180" s="214" t="s">
        <v>197</v>
      </c>
      <c r="B180" s="215"/>
      <c r="C180" s="216"/>
      <c r="D180" s="58">
        <v>4</v>
      </c>
      <c r="E180" s="58">
        <v>3372</v>
      </c>
      <c r="F180" s="59">
        <v>24337</v>
      </c>
      <c r="G180" s="59">
        <v>7276942147.8000002</v>
      </c>
      <c r="H180" s="76">
        <v>0.42820000000000003</v>
      </c>
    </row>
    <row r="181" spans="1:8" ht="15" customHeight="1" x14ac:dyDescent="0.2">
      <c r="A181" s="225" t="s">
        <v>93</v>
      </c>
      <c r="B181" s="226"/>
      <c r="C181" s="227"/>
      <c r="D181" s="60">
        <v>11173</v>
      </c>
      <c r="E181" s="60">
        <v>98619</v>
      </c>
      <c r="F181" s="61">
        <v>7965</v>
      </c>
      <c r="G181" s="61">
        <v>37187717.549999997</v>
      </c>
      <c r="H181" s="77">
        <v>0.94420000000000004</v>
      </c>
    </row>
    <row r="182" spans="1:8" ht="15" customHeight="1" x14ac:dyDescent="0.2">
      <c r="A182" s="214" t="s">
        <v>92</v>
      </c>
      <c r="B182" s="215"/>
      <c r="C182" s="216"/>
      <c r="D182" s="58">
        <v>671</v>
      </c>
      <c r="E182" s="58">
        <v>12362</v>
      </c>
      <c r="F182" s="59">
        <v>3907</v>
      </c>
      <c r="G182" s="59">
        <v>11581495.49</v>
      </c>
      <c r="H182" s="76">
        <v>0.1242</v>
      </c>
    </row>
    <row r="183" spans="1:8" ht="15" customHeight="1" x14ac:dyDescent="0.2">
      <c r="A183" s="225" t="s">
        <v>94</v>
      </c>
      <c r="B183" s="226"/>
      <c r="C183" s="227"/>
      <c r="D183" s="60">
        <v>3981</v>
      </c>
      <c r="E183" s="60">
        <v>23347</v>
      </c>
      <c r="F183" s="61">
        <v>7408</v>
      </c>
      <c r="G183" s="61">
        <v>14303767.32</v>
      </c>
      <c r="H183" s="77">
        <v>0.55030000000000001</v>
      </c>
    </row>
    <row r="184" spans="1:8" ht="15" customHeight="1" x14ac:dyDescent="0.2">
      <c r="A184" s="214" t="s">
        <v>95</v>
      </c>
      <c r="B184" s="215"/>
      <c r="C184" s="216"/>
      <c r="D184" s="58">
        <v>35860</v>
      </c>
      <c r="E184" s="58">
        <v>39669</v>
      </c>
      <c r="F184" s="59">
        <v>3310</v>
      </c>
      <c r="G184" s="59">
        <v>888027.36</v>
      </c>
      <c r="H184" s="76">
        <v>1.4493</v>
      </c>
    </row>
    <row r="185" spans="1:8" ht="15" customHeight="1" x14ac:dyDescent="0.2">
      <c r="A185" s="225" t="s">
        <v>199</v>
      </c>
      <c r="B185" s="226"/>
      <c r="C185" s="227"/>
      <c r="D185" s="60">
        <v>11364</v>
      </c>
      <c r="E185" s="60">
        <v>21946</v>
      </c>
      <c r="F185" s="61">
        <v>2496</v>
      </c>
      <c r="G185" s="61">
        <v>847454.89</v>
      </c>
      <c r="H185" s="77">
        <v>1.7657</v>
      </c>
    </row>
    <row r="186" spans="1:8" ht="15" customHeight="1" x14ac:dyDescent="0.2">
      <c r="A186" s="214" t="s">
        <v>200</v>
      </c>
      <c r="B186" s="215"/>
      <c r="C186" s="216"/>
      <c r="D186" s="58">
        <v>1681</v>
      </c>
      <c r="E186" s="58">
        <v>37409</v>
      </c>
      <c r="F186" s="59">
        <v>4508</v>
      </c>
      <c r="G186" s="59">
        <v>5777887.9000000004</v>
      </c>
      <c r="H186" s="76">
        <v>0.78180000000000005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1108</v>
      </c>
      <c r="E188" s="58">
        <v>14641</v>
      </c>
      <c r="F188" s="59">
        <v>4720</v>
      </c>
      <c r="G188" s="59">
        <v>6328322.6100000003</v>
      </c>
      <c r="H188" s="76">
        <v>2.7349000000000001</v>
      </c>
    </row>
    <row r="189" spans="1:8" ht="15" customHeight="1" x14ac:dyDescent="0.2">
      <c r="A189" s="225" t="s">
        <v>202</v>
      </c>
      <c r="B189" s="226"/>
      <c r="C189" s="227"/>
      <c r="D189" s="60">
        <v>1119</v>
      </c>
      <c r="E189" s="60">
        <v>1921</v>
      </c>
      <c r="F189" s="61">
        <v>4612</v>
      </c>
      <c r="G189" s="61">
        <v>1573528.42</v>
      </c>
      <c r="H189" s="77">
        <v>1.1979</v>
      </c>
    </row>
    <row r="190" spans="1:8" ht="15" customHeight="1" x14ac:dyDescent="0.2">
      <c r="A190" s="214" t="s">
        <v>203</v>
      </c>
      <c r="B190" s="215"/>
      <c r="C190" s="216"/>
      <c r="D190" s="58">
        <v>1357</v>
      </c>
      <c r="E190" s="58">
        <v>3263</v>
      </c>
      <c r="F190" s="59">
        <v>4314</v>
      </c>
      <c r="G190" s="59">
        <v>1207096.8700000001</v>
      </c>
      <c r="H190" s="76">
        <v>1.8673</v>
      </c>
    </row>
    <row r="191" spans="1:8" ht="15" customHeight="1" x14ac:dyDescent="0.2">
      <c r="A191" s="225" t="s">
        <v>204</v>
      </c>
      <c r="B191" s="226"/>
      <c r="C191" s="227"/>
      <c r="D191" s="60">
        <v>283</v>
      </c>
      <c r="E191" s="60">
        <v>1868</v>
      </c>
      <c r="F191" s="61">
        <v>4343</v>
      </c>
      <c r="G191" s="61">
        <v>3478558.34</v>
      </c>
      <c r="H191" s="77">
        <v>1.5908</v>
      </c>
    </row>
    <row r="192" spans="1:8" ht="15" customHeight="1" x14ac:dyDescent="0.2">
      <c r="A192" s="214" t="s">
        <v>205</v>
      </c>
      <c r="B192" s="215"/>
      <c r="C192" s="216"/>
      <c r="D192" s="58">
        <v>2034</v>
      </c>
      <c r="E192" s="58">
        <v>2487</v>
      </c>
      <c r="F192" s="59">
        <v>4579</v>
      </c>
      <c r="G192" s="59">
        <v>1167079.99</v>
      </c>
      <c r="H192" s="76">
        <v>1.0847</v>
      </c>
    </row>
    <row r="193" spans="1:9" ht="15" customHeight="1" x14ac:dyDescent="0.2">
      <c r="A193" s="225" t="s">
        <v>206</v>
      </c>
      <c r="B193" s="226"/>
      <c r="C193" s="227"/>
      <c r="D193" s="60">
        <v>2987</v>
      </c>
      <c r="E193" s="60">
        <v>7094</v>
      </c>
      <c r="F193" s="61">
        <v>5774</v>
      </c>
      <c r="G193" s="61">
        <v>1209068.06</v>
      </c>
      <c r="H193" s="77">
        <v>1.4908999999999999</v>
      </c>
    </row>
    <row r="194" spans="1:9" ht="15" customHeight="1" x14ac:dyDescent="0.2">
      <c r="A194" s="214" t="s">
        <v>207</v>
      </c>
      <c r="B194" s="215"/>
      <c r="C194" s="216"/>
      <c r="D194" s="58">
        <v>5007</v>
      </c>
      <c r="E194" s="58">
        <v>9511</v>
      </c>
      <c r="F194" s="59">
        <v>5046</v>
      </c>
      <c r="G194" s="59">
        <v>1076675.4099999999</v>
      </c>
      <c r="H194" s="76">
        <v>5.6557000000000004</v>
      </c>
    </row>
    <row r="195" spans="1:9" ht="15" customHeight="1" x14ac:dyDescent="0.2">
      <c r="A195" s="225" t="s">
        <v>208</v>
      </c>
      <c r="B195" s="226"/>
      <c r="C195" s="227"/>
      <c r="D195" s="60">
        <v>514</v>
      </c>
      <c r="E195" s="60">
        <v>8876</v>
      </c>
      <c r="F195" s="61">
        <v>9772</v>
      </c>
      <c r="G195" s="61">
        <v>22315151.719999999</v>
      </c>
      <c r="H195" s="77">
        <v>0.2341</v>
      </c>
    </row>
    <row r="196" spans="1:9" ht="15" customHeight="1" x14ac:dyDescent="0.2">
      <c r="A196" s="214" t="s">
        <v>97</v>
      </c>
      <c r="B196" s="215"/>
      <c r="C196" s="216"/>
      <c r="D196" s="58">
        <v>17835</v>
      </c>
      <c r="E196" s="58">
        <v>9648</v>
      </c>
      <c r="F196" s="59">
        <v>4168</v>
      </c>
      <c r="G196" s="59">
        <v>294444.67</v>
      </c>
      <c r="H196" s="76">
        <v>0.68440000000000001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12844.44</v>
      </c>
      <c r="E205" s="182">
        <v>13102.87</v>
      </c>
      <c r="F205" s="182">
        <v>13718.55</v>
      </c>
      <c r="G205" s="182">
        <v>14108.44</v>
      </c>
      <c r="H205" s="182">
        <v>11553.56</v>
      </c>
      <c r="I205" s="182">
        <v>11678.02</v>
      </c>
    </row>
    <row r="206" spans="1:9" ht="15" customHeight="1" x14ac:dyDescent="0.2">
      <c r="A206" s="214" t="s">
        <v>383</v>
      </c>
      <c r="B206" s="215"/>
      <c r="C206" s="216"/>
      <c r="D206" s="183">
        <v>9660.26</v>
      </c>
      <c r="E206" s="183">
        <v>11228.54</v>
      </c>
      <c r="F206" s="183">
        <v>9786.27</v>
      </c>
      <c r="G206" s="183">
        <v>11257.25</v>
      </c>
      <c r="H206" s="183">
        <v>9298.25</v>
      </c>
      <c r="I206" s="183">
        <v>11134.4</v>
      </c>
    </row>
    <row r="207" spans="1:9" ht="15" customHeight="1" x14ac:dyDescent="0.2">
      <c r="A207" s="225" t="s">
        <v>384</v>
      </c>
      <c r="B207" s="226"/>
      <c r="C207" s="227"/>
      <c r="D207" s="184">
        <v>20712.09</v>
      </c>
      <c r="E207" s="184">
        <v>20737.740000000002</v>
      </c>
      <c r="F207" s="184">
        <v>20735.080000000002</v>
      </c>
      <c r="G207" s="184">
        <v>20761.09</v>
      </c>
      <c r="H207" s="184">
        <v>20546.41</v>
      </c>
      <c r="I207" s="184">
        <v>20569.53</v>
      </c>
    </row>
    <row r="208" spans="1:9" ht="15" customHeight="1" x14ac:dyDescent="0.2">
      <c r="A208" s="214" t="s">
        <v>385</v>
      </c>
      <c r="B208" s="215"/>
      <c r="C208" s="216"/>
      <c r="D208" s="183">
        <v>14415.29</v>
      </c>
      <c r="E208" s="183">
        <v>14413.36</v>
      </c>
      <c r="F208" s="183">
        <v>16309.87</v>
      </c>
      <c r="G208" s="183">
        <v>16312.28</v>
      </c>
      <c r="H208" s="183">
        <v>12142.62</v>
      </c>
      <c r="I208" s="183">
        <v>12140.95</v>
      </c>
    </row>
    <row r="209" spans="1:9" ht="15" customHeight="1" x14ac:dyDescent="0.2">
      <c r="A209" s="225" t="s">
        <v>386</v>
      </c>
      <c r="B209" s="226"/>
      <c r="C209" s="227"/>
      <c r="D209" s="184">
        <v>10390.33</v>
      </c>
      <c r="E209" s="184">
        <v>10390.540000000001</v>
      </c>
      <c r="F209" s="184">
        <v>10443.09</v>
      </c>
      <c r="G209" s="184">
        <v>10443.34</v>
      </c>
      <c r="H209" s="184">
        <v>10113.33</v>
      </c>
      <c r="I209" s="184">
        <v>10113.33</v>
      </c>
    </row>
    <row r="210" spans="1:9" ht="15" customHeight="1" x14ac:dyDescent="0.2">
      <c r="A210" s="214" t="s">
        <v>387</v>
      </c>
      <c r="B210" s="215"/>
      <c r="C210" s="216"/>
      <c r="D210" s="183">
        <v>30685.42</v>
      </c>
      <c r="E210" s="183">
        <v>30748.23</v>
      </c>
      <c r="F210" s="183">
        <v>31205.11</v>
      </c>
      <c r="G210" s="183">
        <v>31260.59</v>
      </c>
      <c r="H210" s="183">
        <v>28952.28</v>
      </c>
      <c r="I210" s="183">
        <v>29037.78</v>
      </c>
    </row>
    <row r="211" spans="1:9" ht="15" customHeight="1" x14ac:dyDescent="0.2">
      <c r="A211" s="225" t="s">
        <v>388</v>
      </c>
      <c r="B211" s="226"/>
      <c r="C211" s="227"/>
      <c r="D211" s="184">
        <v>11561.92</v>
      </c>
      <c r="E211" s="184">
        <v>11562.11</v>
      </c>
      <c r="F211" s="184">
        <v>12603.67</v>
      </c>
      <c r="G211" s="184">
        <v>12604.02</v>
      </c>
      <c r="H211" s="184">
        <v>10214.040000000001</v>
      </c>
      <c r="I211" s="184">
        <v>10214.11</v>
      </c>
    </row>
    <row r="212" spans="1:9" ht="15" customHeight="1" x14ac:dyDescent="0.2">
      <c r="A212" s="214" t="s">
        <v>389</v>
      </c>
      <c r="B212" s="215"/>
      <c r="C212" s="216"/>
      <c r="D212" s="183">
        <v>14441.8</v>
      </c>
      <c r="E212" s="183">
        <v>14443.9</v>
      </c>
      <c r="F212" s="183">
        <v>14691.66</v>
      </c>
      <c r="G212" s="183">
        <v>14693.45</v>
      </c>
      <c r="H212" s="183">
        <v>13670.82</v>
      </c>
      <c r="I212" s="183">
        <v>13673.73</v>
      </c>
    </row>
    <row r="213" spans="1:9" ht="15" customHeight="1" x14ac:dyDescent="0.2">
      <c r="A213" s="225" t="s">
        <v>390</v>
      </c>
      <c r="B213" s="226"/>
      <c r="C213" s="227"/>
      <c r="D213" s="184">
        <v>10508.32</v>
      </c>
      <c r="E213" s="184">
        <v>10508.57</v>
      </c>
      <c r="F213" s="184">
        <v>10910.97</v>
      </c>
      <c r="G213" s="184">
        <v>10911.31</v>
      </c>
      <c r="H213" s="184">
        <v>10040.290000000001</v>
      </c>
      <c r="I213" s="184">
        <v>10040.44</v>
      </c>
    </row>
    <row r="214" spans="1:9" ht="15" customHeight="1" x14ac:dyDescent="0.2">
      <c r="A214" s="214" t="s">
        <v>391</v>
      </c>
      <c r="B214" s="215"/>
      <c r="C214" s="216"/>
      <c r="D214" s="183">
        <v>15609.29</v>
      </c>
      <c r="E214" s="183">
        <v>15609.29</v>
      </c>
      <c r="F214" s="183">
        <v>18368.59</v>
      </c>
      <c r="G214" s="183">
        <v>18368.59</v>
      </c>
      <c r="H214" s="183">
        <v>14223.88</v>
      </c>
      <c r="I214" s="183">
        <v>14223.88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647364</v>
      </c>
      <c r="E220" s="58">
        <v>555252</v>
      </c>
      <c r="F220" s="58">
        <v>385994</v>
      </c>
      <c r="G220" s="58">
        <v>321297</v>
      </c>
      <c r="H220" s="58">
        <v>261370</v>
      </c>
      <c r="I220" s="58">
        <v>233955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16937</v>
      </c>
      <c r="E223" s="58">
        <v>13585</v>
      </c>
      <c r="F223" s="58">
        <v>10491</v>
      </c>
      <c r="G223" s="58">
        <v>7990</v>
      </c>
      <c r="H223" s="58">
        <v>6446</v>
      </c>
      <c r="I223" s="58">
        <v>5595</v>
      </c>
    </row>
    <row r="224" spans="1:9" ht="15" customHeight="1" x14ac:dyDescent="0.2">
      <c r="A224" s="208" t="s">
        <v>404</v>
      </c>
      <c r="B224" s="209"/>
      <c r="C224" s="209"/>
      <c r="D224" s="181">
        <v>187989</v>
      </c>
      <c r="E224" s="58">
        <v>157706</v>
      </c>
      <c r="F224" s="58">
        <v>109729</v>
      </c>
      <c r="G224" s="58">
        <v>89006</v>
      </c>
      <c r="H224" s="58">
        <v>78260</v>
      </c>
      <c r="I224" s="58">
        <v>68700</v>
      </c>
    </row>
    <row r="225" spans="1:9" ht="15" customHeight="1" x14ac:dyDescent="0.2">
      <c r="A225" s="208" t="s">
        <v>405</v>
      </c>
      <c r="B225" s="209"/>
      <c r="C225" s="209"/>
      <c r="D225" s="181">
        <v>177813</v>
      </c>
      <c r="E225" s="58">
        <v>152395</v>
      </c>
      <c r="F225" s="58">
        <v>104164</v>
      </c>
      <c r="G225" s="58">
        <v>86787</v>
      </c>
      <c r="H225" s="58">
        <v>73649</v>
      </c>
      <c r="I225" s="58">
        <v>65608</v>
      </c>
    </row>
    <row r="226" spans="1:9" ht="15" customHeight="1" x14ac:dyDescent="0.2">
      <c r="A226" s="208" t="s">
        <v>406</v>
      </c>
      <c r="B226" s="209"/>
      <c r="C226" s="209"/>
      <c r="D226" s="181">
        <v>146882</v>
      </c>
      <c r="E226" s="58">
        <v>128427</v>
      </c>
      <c r="F226" s="58">
        <v>85799</v>
      </c>
      <c r="G226" s="58">
        <v>72960</v>
      </c>
      <c r="H226" s="58">
        <v>61083</v>
      </c>
      <c r="I226" s="58">
        <v>55467</v>
      </c>
    </row>
    <row r="227" spans="1:9" ht="15" customHeight="1" x14ac:dyDescent="0.2">
      <c r="A227" s="208" t="s">
        <v>407</v>
      </c>
      <c r="B227" s="209"/>
      <c r="C227" s="209"/>
      <c r="D227" s="181">
        <v>96618</v>
      </c>
      <c r="E227" s="58">
        <v>85426</v>
      </c>
      <c r="F227" s="58">
        <v>60485</v>
      </c>
      <c r="G227" s="58">
        <v>52114</v>
      </c>
      <c r="H227" s="58">
        <v>36133</v>
      </c>
      <c r="I227" s="58">
        <v>33312</v>
      </c>
    </row>
    <row r="228" spans="1:9" ht="15" customHeight="1" x14ac:dyDescent="0.2">
      <c r="A228" s="208" t="s">
        <v>408</v>
      </c>
      <c r="B228" s="209"/>
      <c r="C228" s="209"/>
      <c r="D228" s="181">
        <v>18700</v>
      </c>
      <c r="E228" s="58">
        <v>15764</v>
      </c>
      <c r="F228" s="58">
        <v>13322</v>
      </c>
      <c r="G228" s="58">
        <v>10867</v>
      </c>
      <c r="H228" s="58">
        <v>5378</v>
      </c>
      <c r="I228" s="58">
        <v>4897</v>
      </c>
    </row>
    <row r="229" spans="1:9" ht="15" customHeight="1" x14ac:dyDescent="0.2">
      <c r="A229" s="208" t="s">
        <v>409</v>
      </c>
      <c r="B229" s="209"/>
      <c r="C229" s="209"/>
      <c r="D229" s="181">
        <v>2425</v>
      </c>
      <c r="E229" s="58">
        <v>1949</v>
      </c>
      <c r="F229" s="58">
        <v>2004</v>
      </c>
      <c r="G229" s="58">
        <v>1573</v>
      </c>
      <c r="H229" s="58">
        <v>421</v>
      </c>
      <c r="I229" s="58">
        <v>376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336</v>
      </c>
      <c r="E231" s="58">
        <v>270</v>
      </c>
      <c r="F231" s="58">
        <v>117</v>
      </c>
      <c r="G231" s="58">
        <v>98</v>
      </c>
      <c r="H231" s="58">
        <v>219</v>
      </c>
      <c r="I231" s="58">
        <v>172</v>
      </c>
    </row>
    <row r="232" spans="1:9" ht="15" customHeight="1" x14ac:dyDescent="0.2">
      <c r="A232" s="208" t="s">
        <v>412</v>
      </c>
      <c r="B232" s="209"/>
      <c r="C232" s="209"/>
      <c r="D232" s="181">
        <v>380800</v>
      </c>
      <c r="E232" s="58">
        <v>321473</v>
      </c>
      <c r="F232" s="58">
        <v>214555</v>
      </c>
      <c r="G232" s="58">
        <v>172961</v>
      </c>
      <c r="H232" s="58">
        <v>166245</v>
      </c>
      <c r="I232" s="58">
        <v>148512</v>
      </c>
    </row>
    <row r="233" spans="1:9" ht="15" customHeight="1" x14ac:dyDescent="0.2">
      <c r="A233" s="208" t="s">
        <v>413</v>
      </c>
      <c r="B233" s="209"/>
      <c r="C233" s="209"/>
      <c r="D233" s="181">
        <v>205167</v>
      </c>
      <c r="E233" s="58">
        <v>179036</v>
      </c>
      <c r="F233" s="58">
        <v>126604</v>
      </c>
      <c r="G233" s="58">
        <v>108501</v>
      </c>
      <c r="H233" s="58">
        <v>78563</v>
      </c>
      <c r="I233" s="58">
        <v>70535</v>
      </c>
    </row>
    <row r="234" spans="1:9" ht="15" customHeight="1" x14ac:dyDescent="0.2">
      <c r="A234" s="208" t="s">
        <v>414</v>
      </c>
      <c r="B234" s="209"/>
      <c r="C234" s="209"/>
      <c r="D234" s="181">
        <v>45311</v>
      </c>
      <c r="E234" s="58">
        <v>39609</v>
      </c>
      <c r="F234" s="58">
        <v>32375</v>
      </c>
      <c r="G234" s="58">
        <v>28131</v>
      </c>
      <c r="H234" s="58">
        <v>12936</v>
      </c>
      <c r="I234" s="58">
        <v>11478</v>
      </c>
    </row>
    <row r="235" spans="1:9" ht="15" customHeight="1" x14ac:dyDescent="0.2">
      <c r="A235" s="208" t="s">
        <v>415</v>
      </c>
      <c r="B235" s="209"/>
      <c r="C235" s="209"/>
      <c r="D235" s="181">
        <v>15490</v>
      </c>
      <c r="E235" s="58">
        <v>14604</v>
      </c>
      <c r="F235" s="58">
        <v>12178</v>
      </c>
      <c r="G235" s="58">
        <v>11441</v>
      </c>
      <c r="H235" s="58">
        <v>3312</v>
      </c>
      <c r="I235" s="58">
        <v>3163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260</v>
      </c>
      <c r="E238" s="58">
        <v>260</v>
      </c>
      <c r="F238" s="58">
        <v>165</v>
      </c>
      <c r="G238" s="58">
        <v>165</v>
      </c>
      <c r="H238" s="58">
        <v>95</v>
      </c>
      <c r="I238" s="58">
        <v>95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12024</v>
      </c>
      <c r="E240" s="58">
        <v>11503</v>
      </c>
      <c r="F240" s="58">
        <v>6995</v>
      </c>
      <c r="G240" s="58">
        <v>6623</v>
      </c>
      <c r="H240" s="58">
        <v>5029</v>
      </c>
      <c r="I240" s="58">
        <v>4880</v>
      </c>
    </row>
    <row r="241" spans="1:9" ht="15" customHeight="1" x14ac:dyDescent="0.2">
      <c r="A241" s="208" t="s">
        <v>421</v>
      </c>
      <c r="B241" s="209"/>
      <c r="C241" s="209"/>
      <c r="D241" s="181">
        <v>50653</v>
      </c>
      <c r="E241" s="58">
        <v>47778</v>
      </c>
      <c r="F241" s="58">
        <v>29793</v>
      </c>
      <c r="G241" s="58">
        <v>27681</v>
      </c>
      <c r="H241" s="58">
        <v>20860</v>
      </c>
      <c r="I241" s="58">
        <v>20097</v>
      </c>
    </row>
    <row r="242" spans="1:9" ht="15" customHeight="1" x14ac:dyDescent="0.2">
      <c r="A242" s="208" t="s">
        <v>422</v>
      </c>
      <c r="B242" s="209"/>
      <c r="C242" s="209"/>
      <c r="D242" s="181">
        <v>162600</v>
      </c>
      <c r="E242" s="58">
        <v>144230</v>
      </c>
      <c r="F242" s="58">
        <v>102247</v>
      </c>
      <c r="G242" s="58">
        <v>87999</v>
      </c>
      <c r="H242" s="58">
        <v>60353</v>
      </c>
      <c r="I242" s="58">
        <v>56231</v>
      </c>
    </row>
    <row r="243" spans="1:9" ht="15" customHeight="1" x14ac:dyDescent="0.2">
      <c r="A243" s="208" t="s">
        <v>423</v>
      </c>
      <c r="B243" s="209"/>
      <c r="C243" s="209"/>
      <c r="D243" s="181">
        <v>147007</v>
      </c>
      <c r="E243" s="58">
        <v>119756</v>
      </c>
      <c r="F243" s="58">
        <v>94357</v>
      </c>
      <c r="G243" s="58">
        <v>74423</v>
      </c>
      <c r="H243" s="58">
        <v>52650</v>
      </c>
      <c r="I243" s="58">
        <v>45333</v>
      </c>
    </row>
    <row r="244" spans="1:9" ht="15" customHeight="1" x14ac:dyDescent="0.2">
      <c r="A244" s="208" t="s">
        <v>424</v>
      </c>
      <c r="B244" s="209"/>
      <c r="C244" s="209"/>
      <c r="D244" s="181">
        <v>61917</v>
      </c>
      <c r="E244" s="58">
        <v>45627</v>
      </c>
      <c r="F244" s="58">
        <v>40425</v>
      </c>
      <c r="G244" s="58">
        <v>28970</v>
      </c>
      <c r="H244" s="58">
        <v>21492</v>
      </c>
      <c r="I244" s="58">
        <v>16657</v>
      </c>
    </row>
    <row r="245" spans="1:9" ht="15" customHeight="1" x14ac:dyDescent="0.2">
      <c r="A245" s="208" t="s">
        <v>425</v>
      </c>
      <c r="B245" s="209"/>
      <c r="C245" s="209"/>
      <c r="D245" s="181">
        <v>64411</v>
      </c>
      <c r="E245" s="58">
        <v>52451</v>
      </c>
      <c r="F245" s="58">
        <v>36995</v>
      </c>
      <c r="G245" s="58">
        <v>28910</v>
      </c>
      <c r="H245" s="58">
        <v>27416</v>
      </c>
      <c r="I245" s="58">
        <v>23541</v>
      </c>
    </row>
    <row r="246" spans="1:9" ht="15" customHeight="1" x14ac:dyDescent="0.2">
      <c r="A246" s="208" t="s">
        <v>426</v>
      </c>
      <c r="B246" s="209"/>
      <c r="C246" s="209"/>
      <c r="D246" s="181">
        <v>148752</v>
      </c>
      <c r="E246" s="58">
        <v>133907</v>
      </c>
      <c r="F246" s="58">
        <v>75182</v>
      </c>
      <c r="G246" s="58">
        <v>66691</v>
      </c>
      <c r="H246" s="58">
        <v>73570</v>
      </c>
      <c r="I246" s="58">
        <v>67216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55849</v>
      </c>
      <c r="E248" s="58">
        <v>30418</v>
      </c>
      <c r="F248" s="58">
        <v>6995</v>
      </c>
      <c r="G248" s="58">
        <v>6623</v>
      </c>
      <c r="H248" s="58">
        <v>14421</v>
      </c>
      <c r="I248" s="58">
        <v>7510</v>
      </c>
    </row>
    <row r="249" spans="1:9" ht="15" customHeight="1" x14ac:dyDescent="0.2">
      <c r="A249" s="208" t="s">
        <v>429</v>
      </c>
      <c r="B249" s="209"/>
      <c r="C249" s="209"/>
      <c r="D249" s="181">
        <v>15114</v>
      </c>
      <c r="E249" s="58">
        <v>13133</v>
      </c>
      <c r="F249" s="58">
        <v>29793</v>
      </c>
      <c r="G249" s="58">
        <v>27681</v>
      </c>
      <c r="H249" s="58">
        <v>1842</v>
      </c>
      <c r="I249" s="58">
        <v>1589</v>
      </c>
    </row>
    <row r="250" spans="1:9" ht="15" customHeight="1" x14ac:dyDescent="0.2">
      <c r="A250" s="208" t="s">
        <v>430</v>
      </c>
      <c r="B250" s="209"/>
      <c r="C250" s="209"/>
      <c r="D250" s="181">
        <v>201331</v>
      </c>
      <c r="E250" s="58">
        <v>186945</v>
      </c>
      <c r="F250" s="58">
        <v>102247</v>
      </c>
      <c r="G250" s="58">
        <v>87999</v>
      </c>
      <c r="H250" s="58">
        <v>91532</v>
      </c>
      <c r="I250" s="58">
        <v>86146</v>
      </c>
    </row>
    <row r="251" spans="1:9" ht="15" customHeight="1" x14ac:dyDescent="0.2">
      <c r="A251" s="208" t="s">
        <v>431</v>
      </c>
      <c r="B251" s="209"/>
      <c r="C251" s="209"/>
      <c r="D251" s="181">
        <v>58018</v>
      </c>
      <c r="E251" s="58">
        <v>36512</v>
      </c>
      <c r="F251" s="58">
        <v>94357</v>
      </c>
      <c r="G251" s="58">
        <v>74423</v>
      </c>
      <c r="H251" s="58">
        <v>9283</v>
      </c>
      <c r="I251" s="58">
        <v>7077</v>
      </c>
    </row>
    <row r="252" spans="1:9" ht="15" customHeight="1" x14ac:dyDescent="0.2">
      <c r="A252" s="208" t="s">
        <v>432</v>
      </c>
      <c r="B252" s="209"/>
      <c r="C252" s="209"/>
      <c r="D252" s="181">
        <v>6355</v>
      </c>
      <c r="E252" s="58">
        <v>4390</v>
      </c>
      <c r="F252" s="58">
        <v>40425</v>
      </c>
      <c r="G252" s="58">
        <v>28970</v>
      </c>
      <c r="H252" s="58">
        <v>1466</v>
      </c>
      <c r="I252" s="58">
        <v>1010</v>
      </c>
    </row>
    <row r="253" spans="1:9" ht="15" customHeight="1" x14ac:dyDescent="0.2">
      <c r="A253" s="208" t="s">
        <v>433</v>
      </c>
      <c r="B253" s="209"/>
      <c r="C253" s="209"/>
      <c r="D253" s="181">
        <v>133908</v>
      </c>
      <c r="E253" s="58">
        <v>121481</v>
      </c>
      <c r="F253" s="58">
        <v>36995</v>
      </c>
      <c r="G253" s="58">
        <v>28910</v>
      </c>
      <c r="H253" s="58">
        <v>58377</v>
      </c>
      <c r="I253" s="58">
        <v>52991</v>
      </c>
    </row>
    <row r="254" spans="1:9" ht="15" customHeight="1" x14ac:dyDescent="0.2">
      <c r="A254" s="208" t="s">
        <v>434</v>
      </c>
      <c r="B254" s="209"/>
      <c r="C254" s="209"/>
      <c r="D254" s="181">
        <v>30741</v>
      </c>
      <c r="E254" s="58">
        <v>27518</v>
      </c>
      <c r="F254" s="58">
        <v>75182</v>
      </c>
      <c r="G254" s="58">
        <v>66691</v>
      </c>
      <c r="H254" s="58">
        <v>7524</v>
      </c>
      <c r="I254" s="58">
        <v>6736</v>
      </c>
    </row>
    <row r="255" spans="1:9" ht="15" customHeight="1" x14ac:dyDescent="0.2">
      <c r="A255" s="208" t="s">
        <v>435</v>
      </c>
      <c r="B255" s="209"/>
      <c r="C255" s="209"/>
      <c r="D255" s="181">
        <v>99883</v>
      </c>
      <c r="E255" s="58">
        <v>93494</v>
      </c>
      <c r="F255" s="58">
        <v>0</v>
      </c>
      <c r="G255" s="58">
        <v>0</v>
      </c>
      <c r="H255" s="58">
        <v>46191</v>
      </c>
      <c r="I255" s="58">
        <v>43247</v>
      </c>
    </row>
    <row r="256" spans="1:9" x14ac:dyDescent="0.2">
      <c r="A256" s="208" t="s">
        <v>436</v>
      </c>
      <c r="B256" s="209"/>
      <c r="C256" s="209"/>
      <c r="D256" s="181">
        <v>46165</v>
      </c>
      <c r="E256" s="58">
        <v>41361</v>
      </c>
      <c r="F256" s="58">
        <v>0</v>
      </c>
      <c r="G256" s="58">
        <v>0</v>
      </c>
      <c r="H256" s="58">
        <v>30734</v>
      </c>
      <c r="I256" s="58">
        <v>27649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37279</v>
      </c>
      <c r="E259" s="78">
        <f>SUM(E260:E299)</f>
        <v>33753</v>
      </c>
      <c r="F259" s="83">
        <v>1265.9100000000001</v>
      </c>
      <c r="G259" s="83">
        <v>1146.21</v>
      </c>
      <c r="H259" s="84">
        <f>IF(D259&gt;0,E259/D259-1,"N/A")</f>
        <v>-9.458408219104586E-2</v>
      </c>
      <c r="I259" s="84">
        <f>IF(F259&gt;0,G259/F259-1,"N/A")</f>
        <v>-9.4556485058179485E-2</v>
      </c>
    </row>
    <row r="260" spans="1:9" ht="15.75" customHeight="1" x14ac:dyDescent="0.2">
      <c r="A260" s="138" t="s">
        <v>212</v>
      </c>
      <c r="B260" s="106"/>
      <c r="C260" s="107"/>
      <c r="D260" s="58">
        <v>203</v>
      </c>
      <c r="E260" s="58">
        <v>127</v>
      </c>
      <c r="F260" s="81">
        <v>6.89</v>
      </c>
      <c r="G260" s="81">
        <v>4.3099999999999996</v>
      </c>
      <c r="H260" s="62">
        <f>IF(D260&gt;0,E260/D260-1,"N/A")</f>
        <v>-0.37438423645320196</v>
      </c>
      <c r="I260" s="62">
        <f>IF(F260&gt;0,G260/F260-1,"N/A")</f>
        <v>-0.37445573294629897</v>
      </c>
    </row>
    <row r="261" spans="1:9" ht="15.75" customHeight="1" x14ac:dyDescent="0.2">
      <c r="A261" s="139" t="s">
        <v>290</v>
      </c>
      <c r="B261" s="108"/>
      <c r="C261" s="109"/>
      <c r="D261" s="60">
        <v>2780</v>
      </c>
      <c r="E261" s="60">
        <v>2393</v>
      </c>
      <c r="F261" s="82">
        <v>94.4</v>
      </c>
      <c r="G261" s="82">
        <v>81.260000000000005</v>
      </c>
      <c r="H261" s="63">
        <f>IF(D261&gt;0,E261/D261-1,"N/A")</f>
        <v>-0.13920863309352516</v>
      </c>
      <c r="I261" s="63">
        <f>IF(F261&gt;0,G261/F261-1,"N/A")</f>
        <v>-0.13919491525423733</v>
      </c>
    </row>
    <row r="262" spans="1:9" ht="15.75" customHeight="1" x14ac:dyDescent="0.2">
      <c r="A262" s="138" t="s">
        <v>213</v>
      </c>
      <c r="B262" s="106"/>
      <c r="C262" s="107"/>
      <c r="D262" s="58">
        <v>328</v>
      </c>
      <c r="E262" s="58">
        <v>241</v>
      </c>
      <c r="F262" s="81">
        <v>11.14</v>
      </c>
      <c r="G262" s="81">
        <v>8.18</v>
      </c>
      <c r="H262" s="62">
        <f t="shared" ref="H262:H299" si="9">IF(D262&gt;0,E262/D262-1,"N/A")</f>
        <v>-0.2652439024390244</v>
      </c>
      <c r="I262" s="62">
        <f t="shared" ref="I262:I299" si="10">IF(F262&gt;0,G262/F262-1,"N/A")</f>
        <v>-0.2657091561938959</v>
      </c>
    </row>
    <row r="263" spans="1:9" ht="15.75" customHeight="1" x14ac:dyDescent="0.2">
      <c r="A263" s="139" t="s">
        <v>214</v>
      </c>
      <c r="B263" s="108"/>
      <c r="C263" s="109"/>
      <c r="D263" s="60">
        <v>80</v>
      </c>
      <c r="E263" s="60">
        <v>63</v>
      </c>
      <c r="F263" s="82">
        <v>2.72</v>
      </c>
      <c r="G263" s="82">
        <v>2.14</v>
      </c>
      <c r="H263" s="63">
        <f t="shared" si="9"/>
        <v>-0.21250000000000002</v>
      </c>
      <c r="I263" s="63">
        <f t="shared" si="10"/>
        <v>-0.21323529411764708</v>
      </c>
    </row>
    <row r="264" spans="1:9" ht="15.75" customHeight="1" x14ac:dyDescent="0.2">
      <c r="A264" s="138" t="s">
        <v>211</v>
      </c>
      <c r="B264" s="106"/>
      <c r="C264" s="107"/>
      <c r="D264" s="58">
        <v>620</v>
      </c>
      <c r="E264" s="58">
        <v>359</v>
      </c>
      <c r="F264" s="81">
        <v>21.05</v>
      </c>
      <c r="G264" s="81">
        <v>12.19</v>
      </c>
      <c r="H264" s="62">
        <f t="shared" si="9"/>
        <v>-0.42096774193548392</v>
      </c>
      <c r="I264" s="62">
        <f t="shared" si="10"/>
        <v>-0.42090261282660335</v>
      </c>
    </row>
    <row r="265" spans="1:9" ht="15.75" customHeight="1" x14ac:dyDescent="0.2">
      <c r="A265" s="139" t="s">
        <v>291</v>
      </c>
      <c r="B265" s="108"/>
      <c r="C265" s="109"/>
      <c r="D265" s="60">
        <v>235</v>
      </c>
      <c r="E265" s="60">
        <v>233</v>
      </c>
      <c r="F265" s="82">
        <v>7.98</v>
      </c>
      <c r="G265" s="82">
        <v>7.91</v>
      </c>
      <c r="H265" s="63">
        <f t="shared" si="9"/>
        <v>-8.5106382978723527E-3</v>
      </c>
      <c r="I265" s="63">
        <f t="shared" si="10"/>
        <v>-8.7719298245614308E-3</v>
      </c>
    </row>
    <row r="266" spans="1:9" ht="15.75" customHeight="1" x14ac:dyDescent="0.2">
      <c r="A266" s="138" t="s">
        <v>236</v>
      </c>
      <c r="B266" s="106"/>
      <c r="C266" s="107"/>
      <c r="D266" s="58">
        <v>8928</v>
      </c>
      <c r="E266" s="58">
        <v>8258</v>
      </c>
      <c r="F266" s="81">
        <v>303.17</v>
      </c>
      <c r="G266" s="81">
        <v>280.42</v>
      </c>
      <c r="H266" s="62">
        <f t="shared" si="9"/>
        <v>-7.5044802867383464E-2</v>
      </c>
      <c r="I266" s="62">
        <f t="shared" si="10"/>
        <v>-7.5040406372662183E-2</v>
      </c>
    </row>
    <row r="267" spans="1:9" ht="15.75" customHeight="1" x14ac:dyDescent="0.2">
      <c r="A267" s="139" t="s">
        <v>292</v>
      </c>
      <c r="B267" s="108"/>
      <c r="C267" s="109"/>
      <c r="D267" s="60">
        <v>2265</v>
      </c>
      <c r="E267" s="60">
        <v>1556</v>
      </c>
      <c r="F267" s="82">
        <v>76.91</v>
      </c>
      <c r="G267" s="82">
        <v>52.84</v>
      </c>
      <c r="H267" s="63">
        <f t="shared" si="9"/>
        <v>-0.31302428256070636</v>
      </c>
      <c r="I267" s="63">
        <f t="shared" si="10"/>
        <v>-0.31296320374463649</v>
      </c>
    </row>
    <row r="268" spans="1:9" ht="15.75" x14ac:dyDescent="0.2">
      <c r="A268" s="138" t="s">
        <v>293</v>
      </c>
      <c r="B268" s="106"/>
      <c r="C268" s="107"/>
      <c r="D268" s="58">
        <v>120</v>
      </c>
      <c r="E268" s="58">
        <v>79</v>
      </c>
      <c r="F268" s="81">
        <v>4.07</v>
      </c>
      <c r="G268" s="81">
        <v>2.68</v>
      </c>
      <c r="H268" s="62">
        <f t="shared" si="9"/>
        <v>-0.34166666666666667</v>
      </c>
      <c r="I268" s="62">
        <f t="shared" si="10"/>
        <v>-0.34152334152334152</v>
      </c>
    </row>
    <row r="269" spans="1:9" ht="15.75" customHeight="1" x14ac:dyDescent="0.2">
      <c r="A269" s="139" t="s">
        <v>319</v>
      </c>
      <c r="B269" s="108"/>
      <c r="C269" s="109"/>
      <c r="D269" s="60">
        <v>4</v>
      </c>
      <c r="E269" s="60">
        <v>4</v>
      </c>
      <c r="F269" s="82">
        <v>0.14000000000000001</v>
      </c>
      <c r="G269" s="82">
        <v>0.14000000000000001</v>
      </c>
      <c r="H269" s="63">
        <f t="shared" si="9"/>
        <v>0</v>
      </c>
      <c r="I269" s="63">
        <f t="shared" si="10"/>
        <v>0</v>
      </c>
    </row>
    <row r="270" spans="1:9" ht="15.75" x14ac:dyDescent="0.2">
      <c r="A270" s="138" t="s">
        <v>294</v>
      </c>
      <c r="B270" s="106"/>
      <c r="C270" s="107"/>
      <c r="D270" s="58">
        <v>7215</v>
      </c>
      <c r="E270" s="58">
        <v>6465</v>
      </c>
      <c r="F270" s="81">
        <v>245</v>
      </c>
      <c r="G270" s="81">
        <v>219.54</v>
      </c>
      <c r="H270" s="62">
        <f t="shared" si="9"/>
        <v>-0.10395010395010396</v>
      </c>
      <c r="I270" s="62">
        <f t="shared" si="10"/>
        <v>-0.10391836734693882</v>
      </c>
    </row>
    <row r="271" spans="1:9" ht="15.75" x14ac:dyDescent="0.2">
      <c r="A271" s="139" t="s">
        <v>295</v>
      </c>
      <c r="B271" s="108"/>
      <c r="C271" s="109"/>
      <c r="D271" s="60">
        <v>717</v>
      </c>
      <c r="E271" s="60">
        <v>624</v>
      </c>
      <c r="F271" s="82">
        <v>24.35</v>
      </c>
      <c r="G271" s="82">
        <v>21.19</v>
      </c>
      <c r="H271" s="63">
        <f t="shared" si="9"/>
        <v>-0.12970711297071125</v>
      </c>
      <c r="I271" s="63">
        <f t="shared" si="10"/>
        <v>-0.12977412731006155</v>
      </c>
    </row>
    <row r="272" spans="1:9" ht="15.75" customHeight="1" x14ac:dyDescent="0.2">
      <c r="A272" s="138" t="s">
        <v>296</v>
      </c>
      <c r="B272" s="106"/>
      <c r="C272" s="107"/>
      <c r="D272" s="58">
        <v>81</v>
      </c>
      <c r="E272" s="58">
        <v>98</v>
      </c>
      <c r="F272" s="81">
        <v>2.75</v>
      </c>
      <c r="G272" s="81">
        <v>3.33</v>
      </c>
      <c r="H272" s="62">
        <f t="shared" si="9"/>
        <v>0.20987654320987659</v>
      </c>
      <c r="I272" s="62">
        <f t="shared" si="10"/>
        <v>0.21090909090909093</v>
      </c>
    </row>
    <row r="273" spans="1:9" ht="15.75" customHeight="1" x14ac:dyDescent="0.2">
      <c r="A273" s="139" t="s">
        <v>297</v>
      </c>
      <c r="B273" s="108"/>
      <c r="C273" s="109"/>
      <c r="D273" s="60">
        <v>9</v>
      </c>
      <c r="E273" s="60">
        <v>16</v>
      </c>
      <c r="F273" s="82">
        <v>0.31</v>
      </c>
      <c r="G273" s="82">
        <v>0.54</v>
      </c>
      <c r="H273" s="63">
        <f t="shared" si="9"/>
        <v>0.77777777777777768</v>
      </c>
      <c r="I273" s="63">
        <f t="shared" si="10"/>
        <v>0.74193548387096797</v>
      </c>
    </row>
    <row r="274" spans="1:9" ht="15.75" customHeight="1" x14ac:dyDescent="0.2">
      <c r="A274" s="138" t="s">
        <v>298</v>
      </c>
      <c r="B274" s="106"/>
      <c r="C274" s="107"/>
      <c r="D274" s="58">
        <v>2</v>
      </c>
      <c r="E274" s="58">
        <v>1</v>
      </c>
      <c r="F274" s="81">
        <v>7.0000000000000007E-2</v>
      </c>
      <c r="G274" s="81">
        <v>0.03</v>
      </c>
      <c r="H274" s="62">
        <f t="shared" si="9"/>
        <v>-0.5</v>
      </c>
      <c r="I274" s="62">
        <f t="shared" si="10"/>
        <v>-0.57142857142857151</v>
      </c>
    </row>
    <row r="275" spans="1:9" ht="15.75" customHeight="1" x14ac:dyDescent="0.2">
      <c r="A275" s="139" t="s">
        <v>320</v>
      </c>
      <c r="B275" s="108"/>
      <c r="C275" s="109"/>
      <c r="D275" s="60">
        <v>102</v>
      </c>
      <c r="E275" s="60">
        <v>85</v>
      </c>
      <c r="F275" s="82">
        <v>3.46</v>
      </c>
      <c r="G275" s="82">
        <v>2.89</v>
      </c>
      <c r="H275" s="63">
        <f t="shared" si="9"/>
        <v>-0.16666666666666663</v>
      </c>
      <c r="I275" s="63">
        <f t="shared" si="10"/>
        <v>-0.16473988439306353</v>
      </c>
    </row>
    <row r="276" spans="1:9" ht="15.75" x14ac:dyDescent="0.2">
      <c r="A276" s="138" t="s">
        <v>299</v>
      </c>
      <c r="B276" s="106"/>
      <c r="C276" s="107"/>
      <c r="D276" s="58">
        <v>63</v>
      </c>
      <c r="E276" s="58">
        <v>57</v>
      </c>
      <c r="F276" s="81">
        <v>2.14</v>
      </c>
      <c r="G276" s="81">
        <v>1.94</v>
      </c>
      <c r="H276" s="62">
        <f t="shared" si="9"/>
        <v>-9.5238095238095233E-2</v>
      </c>
      <c r="I276" s="62">
        <f t="shared" si="10"/>
        <v>-9.3457943925233766E-2</v>
      </c>
    </row>
    <row r="277" spans="1:9" ht="15.75" x14ac:dyDescent="0.2">
      <c r="A277" s="139" t="s">
        <v>300</v>
      </c>
      <c r="B277" s="108"/>
      <c r="C277" s="109"/>
      <c r="D277" s="60">
        <v>288</v>
      </c>
      <c r="E277" s="60">
        <v>256</v>
      </c>
      <c r="F277" s="82">
        <v>9.7799999999999994</v>
      </c>
      <c r="G277" s="82">
        <v>8.69</v>
      </c>
      <c r="H277" s="63">
        <f t="shared" si="9"/>
        <v>-0.11111111111111116</v>
      </c>
      <c r="I277" s="63">
        <f t="shared" si="10"/>
        <v>-0.11145194274028625</v>
      </c>
    </row>
    <row r="278" spans="1:9" ht="15.75" x14ac:dyDescent="0.2">
      <c r="A278" s="138" t="s">
        <v>301</v>
      </c>
      <c r="B278" s="106"/>
      <c r="C278" s="107"/>
      <c r="D278" s="58">
        <v>87</v>
      </c>
      <c r="E278" s="58">
        <v>71</v>
      </c>
      <c r="F278" s="81">
        <v>2.95</v>
      </c>
      <c r="G278" s="81">
        <v>2.41</v>
      </c>
      <c r="H278" s="62">
        <f t="shared" si="9"/>
        <v>-0.18390804597701149</v>
      </c>
      <c r="I278" s="62">
        <f t="shared" si="10"/>
        <v>-0.18305084745762712</v>
      </c>
    </row>
    <row r="279" spans="1:9" ht="15.75" x14ac:dyDescent="0.2">
      <c r="A279" s="139" t="s">
        <v>302</v>
      </c>
      <c r="B279" s="108"/>
      <c r="C279" s="109"/>
      <c r="D279" s="60">
        <v>92</v>
      </c>
      <c r="E279" s="60">
        <v>159</v>
      </c>
      <c r="F279" s="82">
        <v>3.12</v>
      </c>
      <c r="G279" s="82">
        <v>5.4</v>
      </c>
      <c r="H279" s="63">
        <f t="shared" si="9"/>
        <v>0.72826086956521729</v>
      </c>
      <c r="I279" s="63">
        <f t="shared" si="10"/>
        <v>0.73076923076923084</v>
      </c>
    </row>
    <row r="280" spans="1:9" ht="15.75" x14ac:dyDescent="0.2">
      <c r="A280" s="138" t="s">
        <v>303</v>
      </c>
      <c r="B280" s="106"/>
      <c r="C280" s="107"/>
      <c r="D280" s="58">
        <v>1</v>
      </c>
      <c r="E280" s="58">
        <v>0</v>
      </c>
      <c r="F280" s="81">
        <v>0.03</v>
      </c>
      <c r="G280" s="81">
        <v>0</v>
      </c>
      <c r="H280" s="62">
        <f t="shared" si="9"/>
        <v>-1</v>
      </c>
      <c r="I280" s="62">
        <f t="shared" si="10"/>
        <v>-1</v>
      </c>
    </row>
    <row r="281" spans="1:9" ht="15.75" x14ac:dyDescent="0.2">
      <c r="A281" s="139" t="s">
        <v>304</v>
      </c>
      <c r="B281" s="108"/>
      <c r="C281" s="109"/>
      <c r="D281" s="60">
        <v>11</v>
      </c>
      <c r="E281" s="60">
        <v>5</v>
      </c>
      <c r="F281" s="82">
        <v>0.37</v>
      </c>
      <c r="G281" s="82">
        <v>0.17</v>
      </c>
      <c r="H281" s="63">
        <f t="shared" si="9"/>
        <v>-0.54545454545454541</v>
      </c>
      <c r="I281" s="63">
        <f t="shared" si="10"/>
        <v>-0.54054054054054057</v>
      </c>
    </row>
    <row r="282" spans="1:9" ht="15.75" x14ac:dyDescent="0.2">
      <c r="A282" s="138" t="s">
        <v>305</v>
      </c>
      <c r="B282" s="106"/>
      <c r="C282" s="107"/>
      <c r="D282" s="58">
        <v>42</v>
      </c>
      <c r="E282" s="58">
        <v>27</v>
      </c>
      <c r="F282" s="81">
        <v>1.43</v>
      </c>
      <c r="G282" s="81">
        <v>0.92</v>
      </c>
      <c r="H282" s="62">
        <f t="shared" si="9"/>
        <v>-0.3571428571428571</v>
      </c>
      <c r="I282" s="62">
        <f t="shared" si="10"/>
        <v>-0.35664335664335656</v>
      </c>
    </row>
    <row r="283" spans="1:9" ht="15.75" x14ac:dyDescent="0.2">
      <c r="A283" s="139" t="s">
        <v>306</v>
      </c>
      <c r="B283" s="108"/>
      <c r="C283" s="109"/>
      <c r="D283" s="60">
        <v>1968</v>
      </c>
      <c r="E283" s="60">
        <v>1717</v>
      </c>
      <c r="F283" s="82">
        <v>66.83</v>
      </c>
      <c r="G283" s="82">
        <v>58.31</v>
      </c>
      <c r="H283" s="63">
        <f t="shared" si="9"/>
        <v>-0.12754065040650409</v>
      </c>
      <c r="I283" s="63">
        <f t="shared" si="10"/>
        <v>-0.12748765524465056</v>
      </c>
    </row>
    <row r="284" spans="1:9" ht="15.75" x14ac:dyDescent="0.2">
      <c r="A284" s="138" t="s">
        <v>237</v>
      </c>
      <c r="B284" s="106"/>
      <c r="C284" s="107"/>
      <c r="D284" s="58">
        <v>3104</v>
      </c>
      <c r="E284" s="58">
        <v>2924</v>
      </c>
      <c r="F284" s="81">
        <v>105.4</v>
      </c>
      <c r="G284" s="81">
        <v>99.29</v>
      </c>
      <c r="H284" s="62">
        <f t="shared" si="9"/>
        <v>-5.7989690721649501E-2</v>
      </c>
      <c r="I284" s="62">
        <f t="shared" si="10"/>
        <v>-5.7969639468690715E-2</v>
      </c>
    </row>
    <row r="285" spans="1:9" ht="15.75" x14ac:dyDescent="0.2">
      <c r="A285" s="139" t="s">
        <v>321</v>
      </c>
      <c r="B285" s="108"/>
      <c r="C285" s="109"/>
      <c r="D285" s="60">
        <v>361</v>
      </c>
      <c r="E285" s="60">
        <v>339</v>
      </c>
      <c r="F285" s="82">
        <v>12.26</v>
      </c>
      <c r="G285" s="82">
        <v>11.51</v>
      </c>
      <c r="H285" s="63">
        <f t="shared" si="9"/>
        <v>-6.0941828254847619E-2</v>
      </c>
      <c r="I285" s="63">
        <f t="shared" si="10"/>
        <v>-6.1174551386623199E-2</v>
      </c>
    </row>
    <row r="286" spans="1:9" ht="15.75" x14ac:dyDescent="0.2">
      <c r="A286" s="138" t="s">
        <v>307</v>
      </c>
      <c r="B286" s="106"/>
      <c r="C286" s="107"/>
      <c r="D286" s="58">
        <v>663</v>
      </c>
      <c r="E286" s="58">
        <v>633</v>
      </c>
      <c r="F286" s="81">
        <v>22.51</v>
      </c>
      <c r="G286" s="81">
        <v>21.5</v>
      </c>
      <c r="H286" s="62">
        <f t="shared" si="9"/>
        <v>-4.5248868778280493E-2</v>
      </c>
      <c r="I286" s="62">
        <f t="shared" si="10"/>
        <v>-4.4868947134606874E-2</v>
      </c>
    </row>
    <row r="287" spans="1:9" ht="15.75" x14ac:dyDescent="0.2">
      <c r="A287" s="139" t="s">
        <v>308</v>
      </c>
      <c r="B287" s="108"/>
      <c r="C287" s="109"/>
      <c r="D287" s="60">
        <v>4</v>
      </c>
      <c r="E287" s="60">
        <v>0</v>
      </c>
      <c r="F287" s="82">
        <v>0.14000000000000001</v>
      </c>
      <c r="G287" s="82">
        <v>0</v>
      </c>
      <c r="H287" s="63">
        <f t="shared" si="9"/>
        <v>-1</v>
      </c>
      <c r="I287" s="63">
        <f t="shared" si="10"/>
        <v>-1</v>
      </c>
    </row>
    <row r="288" spans="1:9" ht="15.75" x14ac:dyDescent="0.2">
      <c r="A288" s="138" t="s">
        <v>215</v>
      </c>
      <c r="B288" s="106"/>
      <c r="C288" s="107"/>
      <c r="D288" s="58">
        <v>11</v>
      </c>
      <c r="E288" s="58">
        <v>9</v>
      </c>
      <c r="F288" s="81">
        <v>0.37</v>
      </c>
      <c r="G288" s="81">
        <v>0.31</v>
      </c>
      <c r="H288" s="62">
        <f t="shared" si="9"/>
        <v>-0.18181818181818177</v>
      </c>
      <c r="I288" s="62">
        <f t="shared" si="10"/>
        <v>-0.16216216216216217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429</v>
      </c>
      <c r="E290" s="58">
        <v>453</v>
      </c>
      <c r="F290" s="81">
        <v>14.57</v>
      </c>
      <c r="G290" s="81">
        <v>15.38</v>
      </c>
      <c r="H290" s="62">
        <f t="shared" si="9"/>
        <v>5.5944055944056048E-2</v>
      </c>
      <c r="I290" s="62">
        <f t="shared" si="10"/>
        <v>5.5593685655456415E-2</v>
      </c>
    </row>
    <row r="291" spans="1:9" ht="15.75" x14ac:dyDescent="0.2">
      <c r="A291" s="139" t="s">
        <v>216</v>
      </c>
      <c r="B291" s="108"/>
      <c r="C291" s="109"/>
      <c r="D291" s="60">
        <v>1368</v>
      </c>
      <c r="E291" s="60">
        <v>1809</v>
      </c>
      <c r="F291" s="82">
        <v>46.45</v>
      </c>
      <c r="G291" s="82">
        <v>61.43</v>
      </c>
      <c r="H291" s="63">
        <f t="shared" si="9"/>
        <v>0.32236842105263164</v>
      </c>
      <c r="I291" s="63">
        <f t="shared" si="10"/>
        <v>0.32249730893433792</v>
      </c>
    </row>
    <row r="292" spans="1:9" ht="15.75" x14ac:dyDescent="0.2">
      <c r="A292" s="138" t="s">
        <v>311</v>
      </c>
      <c r="B292" s="106"/>
      <c r="C292" s="107"/>
      <c r="D292" s="58">
        <v>1</v>
      </c>
      <c r="E292" s="58">
        <v>5</v>
      </c>
      <c r="F292" s="81">
        <v>0.03</v>
      </c>
      <c r="G292" s="81">
        <v>0.17</v>
      </c>
      <c r="H292" s="62">
        <f t="shared" si="9"/>
        <v>4</v>
      </c>
      <c r="I292" s="62">
        <f t="shared" si="10"/>
        <v>4.666666666666667</v>
      </c>
    </row>
    <row r="293" spans="1:9" ht="15.75" x14ac:dyDescent="0.2">
      <c r="A293" s="139" t="s">
        <v>312</v>
      </c>
      <c r="B293" s="108"/>
      <c r="C293" s="109"/>
      <c r="D293" s="60">
        <v>111</v>
      </c>
      <c r="E293" s="60">
        <v>81</v>
      </c>
      <c r="F293" s="82">
        <v>3.77</v>
      </c>
      <c r="G293" s="82">
        <v>2.75</v>
      </c>
      <c r="H293" s="63">
        <f t="shared" si="9"/>
        <v>-0.27027027027027029</v>
      </c>
      <c r="I293" s="63">
        <f t="shared" si="10"/>
        <v>-0.27055702917771884</v>
      </c>
    </row>
    <row r="294" spans="1:9" ht="15.75" x14ac:dyDescent="0.2">
      <c r="A294" s="138" t="s">
        <v>313</v>
      </c>
      <c r="B294" s="106"/>
      <c r="C294" s="107"/>
      <c r="D294" s="58">
        <v>1</v>
      </c>
      <c r="E294" s="58">
        <v>1</v>
      </c>
      <c r="F294" s="81">
        <v>0.03</v>
      </c>
      <c r="G294" s="81">
        <v>0.03</v>
      </c>
      <c r="H294" s="62">
        <f t="shared" si="9"/>
        <v>0</v>
      </c>
      <c r="I294" s="62">
        <f t="shared" si="10"/>
        <v>0</v>
      </c>
    </row>
    <row r="295" spans="1:9" ht="15.75" x14ac:dyDescent="0.2">
      <c r="A295" s="139" t="s">
        <v>314</v>
      </c>
      <c r="B295" s="108"/>
      <c r="C295" s="109"/>
      <c r="D295" s="60">
        <v>2</v>
      </c>
      <c r="E295" s="60">
        <v>0</v>
      </c>
      <c r="F295" s="82">
        <v>7.0000000000000007E-2</v>
      </c>
      <c r="G295" s="82">
        <v>0</v>
      </c>
      <c r="H295" s="63">
        <f t="shared" si="9"/>
        <v>-1</v>
      </c>
      <c r="I295" s="63">
        <f t="shared" si="10"/>
        <v>-1</v>
      </c>
    </row>
    <row r="296" spans="1:9" ht="15.75" x14ac:dyDescent="0.2">
      <c r="A296" s="138" t="s">
        <v>315</v>
      </c>
      <c r="B296" s="106"/>
      <c r="C296" s="107"/>
      <c r="D296" s="58">
        <v>65</v>
      </c>
      <c r="E296" s="58">
        <v>74</v>
      </c>
      <c r="F296" s="81">
        <v>2.21</v>
      </c>
      <c r="G296" s="81">
        <v>2.5099999999999998</v>
      </c>
      <c r="H296" s="62">
        <f t="shared" si="9"/>
        <v>0.13846153846153841</v>
      </c>
      <c r="I296" s="62">
        <f t="shared" si="10"/>
        <v>0.13574660633484159</v>
      </c>
    </row>
    <row r="297" spans="1:9" ht="15.75" x14ac:dyDescent="0.2">
      <c r="A297" s="139" t="s">
        <v>316</v>
      </c>
      <c r="B297" s="108"/>
      <c r="C297" s="109"/>
      <c r="D297" s="60">
        <v>55</v>
      </c>
      <c r="E297" s="60">
        <v>35</v>
      </c>
      <c r="F297" s="82">
        <v>1.87</v>
      </c>
      <c r="G297" s="82">
        <v>1.19</v>
      </c>
      <c r="H297" s="63">
        <f t="shared" si="9"/>
        <v>-0.36363636363636365</v>
      </c>
      <c r="I297" s="63">
        <f t="shared" si="10"/>
        <v>-0.36363636363636365</v>
      </c>
    </row>
    <row r="298" spans="1:9" ht="15.75" x14ac:dyDescent="0.2">
      <c r="A298" s="138" t="s">
        <v>317</v>
      </c>
      <c r="B298" s="106"/>
      <c r="C298" s="107"/>
      <c r="D298" s="58">
        <v>3013</v>
      </c>
      <c r="E298" s="58">
        <v>2317</v>
      </c>
      <c r="F298" s="81">
        <v>102.31</v>
      </c>
      <c r="G298" s="81">
        <v>78.680000000000007</v>
      </c>
      <c r="H298" s="62">
        <f t="shared" si="9"/>
        <v>-0.2309990043146366</v>
      </c>
      <c r="I298" s="62">
        <f t="shared" si="10"/>
        <v>-0.23096471508161465</v>
      </c>
    </row>
    <row r="299" spans="1:9" ht="15.75" x14ac:dyDescent="0.2">
      <c r="A299" s="139" t="s">
        <v>318</v>
      </c>
      <c r="B299" s="108"/>
      <c r="C299" s="109"/>
      <c r="D299" s="60">
        <v>1850</v>
      </c>
      <c r="E299" s="60">
        <v>2179</v>
      </c>
      <c r="F299" s="82">
        <v>62.82</v>
      </c>
      <c r="G299" s="82">
        <v>73.989999999999995</v>
      </c>
      <c r="H299" s="63">
        <f t="shared" si="9"/>
        <v>0.1778378378378378</v>
      </c>
      <c r="I299" s="63">
        <f t="shared" si="10"/>
        <v>0.17780961477236534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166939</v>
      </c>
      <c r="C384" s="166">
        <f>B384/B$403</f>
        <v>0.15310237303679927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180978</v>
      </c>
      <c r="C385" s="166">
        <f>B385/B$403</f>
        <v>0.16597775994497305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650978</v>
      </c>
      <c r="C386" s="166">
        <f>B386/B$403</f>
        <v>0.59702212541556798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63760</v>
      </c>
      <c r="C387" s="166">
        <f>B387/B$403</f>
        <v>5.8475295196606672E-2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858</v>
      </c>
      <c r="C388" s="166">
        <f>B388/B$403</f>
        <v>7.868852459016393E-4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162153</v>
      </c>
      <c r="E389" s="166">
        <f>D389/D$403</f>
        <v>0.1497272825485762</v>
      </c>
      <c r="F389" s="165">
        <v>148554</v>
      </c>
      <c r="G389" s="166">
        <f>F389/F$403</f>
        <v>0.13767990353861653</v>
      </c>
      <c r="H389" s="165">
        <v>99584</v>
      </c>
      <c r="I389" s="166">
        <f t="shared" ref="I389:I396" si="11">H389/H$403</f>
        <v>0.10767083327476799</v>
      </c>
    </row>
    <row r="390" spans="1:9" ht="15.75" x14ac:dyDescent="0.25">
      <c r="A390" s="161" t="s">
        <v>345</v>
      </c>
      <c r="B390" s="167"/>
      <c r="C390" s="167"/>
      <c r="D390" s="165">
        <v>256682</v>
      </c>
      <c r="E390" s="166">
        <f t="shared" ref="E390:E397" si="12">D390/D$403</f>
        <v>0.23701256430120712</v>
      </c>
      <c r="F390" s="165">
        <v>255757</v>
      </c>
      <c r="G390" s="166">
        <f t="shared" ref="G390:G397" si="13">F390/F$403</f>
        <v>0.23703568459500213</v>
      </c>
      <c r="H390" s="165">
        <v>195142</v>
      </c>
      <c r="I390" s="166">
        <f t="shared" si="11"/>
        <v>0.21098873058829506</v>
      </c>
    </row>
    <row r="391" spans="1:9" ht="15.75" x14ac:dyDescent="0.25">
      <c r="A391" s="161" t="s">
        <v>346</v>
      </c>
      <c r="B391" s="167"/>
      <c r="C391" s="167"/>
      <c r="D391" s="165">
        <v>19360</v>
      </c>
      <c r="E391" s="166">
        <f t="shared" si="12"/>
        <v>1.7876451192025033E-2</v>
      </c>
      <c r="F391" s="165">
        <v>18381</v>
      </c>
      <c r="G391" s="166">
        <f t="shared" si="13"/>
        <v>1.7035517770933872E-2</v>
      </c>
      <c r="H391" s="165">
        <v>13830</v>
      </c>
      <c r="I391" s="166">
        <f t="shared" si="11"/>
        <v>1.4953081059106296E-2</v>
      </c>
    </row>
    <row r="392" spans="1:9" ht="15.75" x14ac:dyDescent="0.25">
      <c r="A392" s="161" t="s">
        <v>347</v>
      </c>
      <c r="B392" s="167"/>
      <c r="C392" s="167"/>
      <c r="D392" s="165">
        <v>22304</v>
      </c>
      <c r="E392" s="166">
        <f t="shared" si="12"/>
        <v>2.0594853687341239E-2</v>
      </c>
      <c r="F392" s="165">
        <v>23637</v>
      </c>
      <c r="G392" s="166">
        <f t="shared" si="13"/>
        <v>2.1906780564254606E-2</v>
      </c>
      <c r="H392" s="165">
        <v>26096</v>
      </c>
      <c r="I392" s="166">
        <f t="shared" si="11"/>
        <v>2.8215155699091679E-2</v>
      </c>
    </row>
    <row r="393" spans="1:9" ht="15.75" x14ac:dyDescent="0.25">
      <c r="A393" s="161" t="s">
        <v>348</v>
      </c>
      <c r="B393" s="167"/>
      <c r="C393" s="167"/>
      <c r="D393" s="165">
        <v>34928</v>
      </c>
      <c r="E393" s="166">
        <f t="shared" si="12"/>
        <v>3.225148177866996E-2</v>
      </c>
      <c r="F393" s="165">
        <v>37647</v>
      </c>
      <c r="G393" s="166">
        <f t="shared" si="13"/>
        <v>3.489125387750109E-2</v>
      </c>
      <c r="H393" s="165">
        <v>43429</v>
      </c>
      <c r="I393" s="166">
        <f t="shared" si="11"/>
        <v>4.6955701902814707E-2</v>
      </c>
    </row>
    <row r="394" spans="1:9" ht="15.75" x14ac:dyDescent="0.25">
      <c r="A394" s="161" t="s">
        <v>349</v>
      </c>
      <c r="B394" s="167"/>
      <c r="C394" s="167"/>
      <c r="D394" s="165">
        <v>54838</v>
      </c>
      <c r="E394" s="166">
        <f t="shared" si="12"/>
        <v>5.0635786697741159E-2</v>
      </c>
      <c r="F394" s="165">
        <v>51258</v>
      </c>
      <c r="G394" s="166">
        <f t="shared" si="13"/>
        <v>4.7505933839428124E-2</v>
      </c>
      <c r="H394" s="165">
        <v>74015</v>
      </c>
      <c r="I394" s="166">
        <f t="shared" si="11"/>
        <v>8.0025473216901843E-2</v>
      </c>
    </row>
    <row r="395" spans="1:9" ht="15.75" x14ac:dyDescent="0.25">
      <c r="A395" s="161" t="s">
        <v>350</v>
      </c>
      <c r="B395" s="167"/>
      <c r="C395" s="167"/>
      <c r="D395" s="165">
        <v>460786</v>
      </c>
      <c r="E395" s="166">
        <f t="shared" si="12"/>
        <v>0.42547615903762642</v>
      </c>
      <c r="F395" s="165">
        <v>453036</v>
      </c>
      <c r="G395" s="166">
        <f t="shared" si="13"/>
        <v>0.41987393661241484</v>
      </c>
      <c r="H395" s="165">
        <v>389942</v>
      </c>
      <c r="I395" s="166">
        <f t="shared" si="11"/>
        <v>0.42160768867317627</v>
      </c>
    </row>
    <row r="396" spans="1:9" ht="15.75" x14ac:dyDescent="0.25">
      <c r="A396" s="161" t="s">
        <v>351</v>
      </c>
      <c r="B396" s="167"/>
      <c r="C396" s="167"/>
      <c r="D396" s="165">
        <v>14201</v>
      </c>
      <c r="E396" s="166">
        <f t="shared" si="12"/>
        <v>1.3112783232332E-2</v>
      </c>
      <c r="F396" s="165">
        <v>14466</v>
      </c>
      <c r="G396" s="166">
        <f t="shared" si="13"/>
        <v>1.3407094286182981E-2</v>
      </c>
      <c r="H396" s="165">
        <v>23762</v>
      </c>
      <c r="I396" s="166">
        <f t="shared" si="11"/>
        <v>2.5691620544214304E-2</v>
      </c>
    </row>
    <row r="397" spans="1:9" ht="15.75" x14ac:dyDescent="0.25">
      <c r="A397" s="161" t="s">
        <v>352</v>
      </c>
      <c r="B397" s="167"/>
      <c r="C397" s="167"/>
      <c r="D397" s="165">
        <v>20907</v>
      </c>
      <c r="E397" s="166">
        <f t="shared" si="12"/>
        <v>1.9304905220643976E-2</v>
      </c>
      <c r="F397" s="165">
        <v>21304</v>
      </c>
      <c r="G397" s="166">
        <f t="shared" si="13"/>
        <v>1.9744555279472019E-2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11160</v>
      </c>
      <c r="I398" s="166">
        <f>H398/H$403</f>
        <v>1.2066260637717012E-2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19557</v>
      </c>
      <c r="I399" s="166">
        <f>H399/H$403</f>
        <v>2.1145148682063762E-2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18221</v>
      </c>
      <c r="G400" s="166">
        <f>F400/F$403</f>
        <v>1.6887229710254397E-2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503</v>
      </c>
      <c r="C401" s="166">
        <f>B401/B$403</f>
        <v>4.6130918262065804E-4</v>
      </c>
      <c r="D401" s="165">
        <v>380</v>
      </c>
      <c r="E401" s="166">
        <f>D401/D$403</f>
        <v>3.5088075686825999E-4</v>
      </c>
      <c r="F401" s="165">
        <v>442</v>
      </c>
      <c r="G401" s="166">
        <f>F401/F$403</f>
        <v>4.0964576762704812E-4</v>
      </c>
      <c r="H401" s="165">
        <v>1014</v>
      </c>
      <c r="I401" s="166">
        <f>H401/H$403</f>
        <v>1.0963430364377285E-3</v>
      </c>
    </row>
    <row r="402" spans="1:9" x14ac:dyDescent="0.2">
      <c r="A402" s="163" t="s">
        <v>356</v>
      </c>
      <c r="B402" s="165">
        <v>26359</v>
      </c>
      <c r="C402" s="166">
        <f>B402/B$403</f>
        <v>2.4174251977530665E-2</v>
      </c>
      <c r="D402" s="165">
        <v>36450</v>
      </c>
      <c r="E402" s="166">
        <f>D402/D$403</f>
        <v>3.3656851546968618E-2</v>
      </c>
      <c r="F402" s="165">
        <v>36278</v>
      </c>
      <c r="G402" s="166">
        <f>F402/F$403</f>
        <v>3.3622464158312333E-2</v>
      </c>
      <c r="H402" s="165">
        <v>27362</v>
      </c>
      <c r="I402" s="166">
        <f>H402/H$403</f>
        <v>2.9583962685413339E-2</v>
      </c>
    </row>
    <row r="403" spans="1:9" ht="15.75" x14ac:dyDescent="0.2">
      <c r="A403" s="140" t="s">
        <v>357</v>
      </c>
      <c r="B403" s="168">
        <f>SUM(B384:B388,B401:B402)</f>
        <v>1090375</v>
      </c>
      <c r="C403" s="169">
        <f>SUM(C384:C388,C401:C402)</f>
        <v>0.99999999999999989</v>
      </c>
      <c r="D403" s="168">
        <f>SUM(D389:D397,D400:D402)</f>
        <v>1082989</v>
      </c>
      <c r="E403" s="169">
        <f>SUM(E389:E397,E400:E402)</f>
        <v>1</v>
      </c>
      <c r="F403" s="168">
        <f>SUM(F389:F397,F400:F402)</f>
        <v>1078981</v>
      </c>
      <c r="G403" s="169">
        <f>SUM(G389:G397,G400:G402)</f>
        <v>1</v>
      </c>
      <c r="H403" s="168">
        <f>SUM(H389:H396,H398:H402)</f>
        <v>924893</v>
      </c>
      <c r="I403" s="169">
        <f>SUM(I389:I396,I398:I402)</f>
        <v>0.99999999999999978</v>
      </c>
    </row>
    <row r="404" spans="1:9" x14ac:dyDescent="0.2">
      <c r="A404" s="163" t="s">
        <v>358</v>
      </c>
      <c r="B404" s="165">
        <v>2091744</v>
      </c>
      <c r="C404" s="170"/>
      <c r="D404" s="165">
        <v>2091466</v>
      </c>
      <c r="E404" s="170"/>
      <c r="F404" s="165">
        <v>2093132</v>
      </c>
      <c r="G404" s="170"/>
      <c r="H404" s="165">
        <v>2117902</v>
      </c>
      <c r="I404" s="170"/>
    </row>
    <row r="405" spans="1:9" ht="15.75" x14ac:dyDescent="0.2">
      <c r="A405" s="140" t="s">
        <v>359</v>
      </c>
      <c r="B405" s="171">
        <f>B403/B404</f>
        <v>0.52127554805941834</v>
      </c>
      <c r="C405" s="169"/>
      <c r="D405" s="171">
        <f>D403/D404</f>
        <v>0.51781334241149513</v>
      </c>
      <c r="E405" s="169"/>
      <c r="F405" s="171">
        <f>F403/F404</f>
        <v>0.51548636206412213</v>
      </c>
      <c r="G405" s="169"/>
      <c r="H405" s="171">
        <f>H403/H404</f>
        <v>0.43670245365460725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385835</v>
      </c>
      <c r="D429" s="177">
        <f t="shared" ref="D429:D434" si="14">C429/$B$58</f>
        <v>0.13159860404896742</v>
      </c>
      <c r="E429" s="172">
        <v>163389</v>
      </c>
      <c r="F429" s="177">
        <f>E429/$C$58</f>
        <v>0.11248642017126075</v>
      </c>
      <c r="G429" s="172">
        <v>222446</v>
      </c>
      <c r="H429" s="177">
        <f>G429/$D$58</f>
        <v>0.1503637319807001</v>
      </c>
    </row>
    <row r="430" spans="1:8" x14ac:dyDescent="0.2">
      <c r="A430" s="258" t="s">
        <v>364</v>
      </c>
      <c r="B430" s="259"/>
      <c r="C430" s="165">
        <v>356180</v>
      </c>
      <c r="D430" s="178">
        <f t="shared" si="14"/>
        <v>0.12148403019467187</v>
      </c>
      <c r="E430" s="165">
        <v>147637</v>
      </c>
      <c r="F430" s="178">
        <f t="shared" ref="F430:F441" si="15">E430/$C$58</f>
        <v>0.10164183399631813</v>
      </c>
      <c r="G430" s="165">
        <v>208543</v>
      </c>
      <c r="H430" s="178">
        <f t="shared" ref="H430:H441" si="16">G430/$D$58</f>
        <v>0.14096591423739308</v>
      </c>
    </row>
    <row r="431" spans="1:8" x14ac:dyDescent="0.2">
      <c r="A431" s="258" t="s">
        <v>365</v>
      </c>
      <c r="B431" s="259"/>
      <c r="C431" s="165">
        <v>29655</v>
      </c>
      <c r="D431" s="178">
        <f t="shared" si="14"/>
        <v>1.0114573854295565E-2</v>
      </c>
      <c r="E431" s="165">
        <v>15752</v>
      </c>
      <c r="F431" s="178">
        <f t="shared" si="15"/>
        <v>1.0844586174942617E-2</v>
      </c>
      <c r="G431" s="165">
        <v>13903</v>
      </c>
      <c r="H431" s="178">
        <f t="shared" si="16"/>
        <v>9.3978177433070211E-3</v>
      </c>
    </row>
    <row r="432" spans="1:8" ht="15.75" x14ac:dyDescent="0.25">
      <c r="A432" s="256" t="s">
        <v>366</v>
      </c>
      <c r="B432" s="257"/>
      <c r="C432" s="172">
        <v>11558</v>
      </c>
      <c r="D432" s="177">
        <f t="shared" si="14"/>
        <v>3.9421427957493892E-3</v>
      </c>
      <c r="E432" s="172">
        <v>6649</v>
      </c>
      <c r="F432" s="177">
        <f t="shared" si="15"/>
        <v>4.5775554518279245E-3</v>
      </c>
      <c r="G432" s="172">
        <v>4909</v>
      </c>
      <c r="H432" s="177">
        <f t="shared" si="16"/>
        <v>3.3182685249150659E-3</v>
      </c>
    </row>
    <row r="433" spans="1:8" x14ac:dyDescent="0.2">
      <c r="A433" s="258" t="s">
        <v>364</v>
      </c>
      <c r="B433" s="259"/>
      <c r="C433" s="165">
        <v>24</v>
      </c>
      <c r="D433" s="178">
        <f t="shared" si="14"/>
        <v>8.1857957343818429E-6</v>
      </c>
      <c r="E433" s="165">
        <v>12</v>
      </c>
      <c r="F433" s="178">
        <f t="shared" si="15"/>
        <v>8.2614927691284542E-6</v>
      </c>
      <c r="G433" s="165">
        <v>12</v>
      </c>
      <c r="H433" s="178">
        <f t="shared" si="16"/>
        <v>8.1114732733715198E-6</v>
      </c>
    </row>
    <row r="434" spans="1:8" x14ac:dyDescent="0.2">
      <c r="A434" s="258" t="s">
        <v>365</v>
      </c>
      <c r="B434" s="259"/>
      <c r="C434" s="165">
        <v>11534</v>
      </c>
      <c r="D434" s="178">
        <f t="shared" si="14"/>
        <v>3.9339570000150072E-3</v>
      </c>
      <c r="E434" s="165">
        <v>6637</v>
      </c>
      <c r="F434" s="178">
        <f t="shared" si="15"/>
        <v>4.5692939590587954E-3</v>
      </c>
      <c r="G434" s="165">
        <v>4897</v>
      </c>
      <c r="H434" s="178">
        <f t="shared" si="16"/>
        <v>3.3101570516416946E-3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4096</v>
      </c>
      <c r="D436" s="177">
        <f t="shared" ref="D436:D441" si="17">C436/$B$58</f>
        <v>1.3970424720011678E-3</v>
      </c>
      <c r="E436" s="172">
        <v>1521</v>
      </c>
      <c r="F436" s="177">
        <f t="shared" si="15"/>
        <v>1.0471442084870315E-3</v>
      </c>
      <c r="G436" s="172">
        <v>2575</v>
      </c>
      <c r="H436" s="177">
        <f t="shared" si="16"/>
        <v>1.7405869732443054E-3</v>
      </c>
    </row>
    <row r="437" spans="1:8" x14ac:dyDescent="0.2">
      <c r="A437" s="258" t="s">
        <v>364</v>
      </c>
      <c r="B437" s="259"/>
      <c r="C437" s="165">
        <v>3829</v>
      </c>
      <c r="D437" s="178">
        <f t="shared" si="17"/>
        <v>1.3059754944561698E-3</v>
      </c>
      <c r="E437" s="165">
        <v>1386</v>
      </c>
      <c r="F437" s="178">
        <f t="shared" si="15"/>
        <v>9.5420241483433639E-4</v>
      </c>
      <c r="G437" s="165">
        <v>2443</v>
      </c>
      <c r="H437" s="178">
        <f t="shared" si="16"/>
        <v>1.6513607672372188E-3</v>
      </c>
    </row>
    <row r="438" spans="1:8" x14ac:dyDescent="0.2">
      <c r="A438" s="258" t="s">
        <v>365</v>
      </c>
      <c r="B438" s="259"/>
      <c r="C438" s="165">
        <v>267</v>
      </c>
      <c r="D438" s="178">
        <f t="shared" si="17"/>
        <v>9.1066977544998004E-5</v>
      </c>
      <c r="E438" s="165">
        <v>135</v>
      </c>
      <c r="F438" s="178">
        <f t="shared" si="15"/>
        <v>9.2941793652695108E-5</v>
      </c>
      <c r="G438" s="165">
        <v>132</v>
      </c>
      <c r="H438" s="178">
        <f t="shared" si="16"/>
        <v>8.9226206007086717E-5</v>
      </c>
    </row>
    <row r="439" spans="1:8" ht="15.75" x14ac:dyDescent="0.25">
      <c r="A439" s="256" t="s">
        <v>366</v>
      </c>
      <c r="B439" s="257"/>
      <c r="C439" s="172">
        <v>19</v>
      </c>
      <c r="D439" s="177">
        <f t="shared" si="17"/>
        <v>6.4804216230522924E-6</v>
      </c>
      <c r="E439" s="172">
        <v>12</v>
      </c>
      <c r="F439" s="177">
        <f t="shared" si="15"/>
        <v>8.2614927691284542E-6</v>
      </c>
      <c r="G439" s="172">
        <v>7</v>
      </c>
      <c r="H439" s="177">
        <f t="shared" si="16"/>
        <v>4.7316927428000532E-6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19</v>
      </c>
      <c r="D441" s="178">
        <f t="shared" si="17"/>
        <v>6.4804216230522924E-6</v>
      </c>
      <c r="E441" s="165">
        <v>12</v>
      </c>
      <c r="F441" s="178">
        <f t="shared" si="15"/>
        <v>8.2614927691284542E-6</v>
      </c>
      <c r="G441" s="165">
        <v>7</v>
      </c>
      <c r="H441" s="178">
        <f t="shared" si="16"/>
        <v>4.7316927428000532E-6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302</v>
      </c>
      <c r="D467" s="60">
        <v>303</v>
      </c>
      <c r="E467" s="60">
        <v>303</v>
      </c>
      <c r="F467" s="60">
        <v>303</v>
      </c>
      <c r="G467" s="60">
        <v>302</v>
      </c>
      <c r="H467" s="60">
        <v>302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1716</v>
      </c>
      <c r="D469" s="60">
        <v>1723</v>
      </c>
      <c r="E469" s="60">
        <v>1725</v>
      </c>
      <c r="F469" s="60">
        <v>1731</v>
      </c>
      <c r="G469" s="60">
        <v>1736</v>
      </c>
      <c r="H469" s="60">
        <v>1729</v>
      </c>
    </row>
    <row r="470" spans="1:8" x14ac:dyDescent="0.2">
      <c r="A470" s="138" t="s">
        <v>441</v>
      </c>
      <c r="B470" s="106"/>
      <c r="C470" s="58">
        <v>262</v>
      </c>
      <c r="D470" s="58">
        <v>263</v>
      </c>
      <c r="E470" s="58">
        <v>264</v>
      </c>
      <c r="F470" s="58">
        <v>263</v>
      </c>
      <c r="G470" s="58">
        <v>265</v>
      </c>
      <c r="H470" s="58">
        <v>267</v>
      </c>
    </row>
    <row r="471" spans="1:8" x14ac:dyDescent="0.2">
      <c r="A471" s="139" t="s">
        <v>442</v>
      </c>
      <c r="B471" s="108"/>
      <c r="C471" s="60">
        <v>20</v>
      </c>
      <c r="D471" s="60">
        <v>20</v>
      </c>
      <c r="E471" s="60">
        <v>20</v>
      </c>
      <c r="F471" s="60">
        <v>20</v>
      </c>
      <c r="G471" s="60">
        <v>21</v>
      </c>
      <c r="H471" s="60">
        <v>21</v>
      </c>
    </row>
    <row r="472" spans="1:8" x14ac:dyDescent="0.2">
      <c r="A472" s="138" t="s">
        <v>443</v>
      </c>
      <c r="B472" s="106"/>
      <c r="C472" s="58">
        <v>1434</v>
      </c>
      <c r="D472" s="58">
        <v>1440</v>
      </c>
      <c r="E472" s="58">
        <v>1441</v>
      </c>
      <c r="F472" s="58">
        <v>1448</v>
      </c>
      <c r="G472" s="58">
        <v>1450</v>
      </c>
      <c r="H472" s="58">
        <v>1441</v>
      </c>
    </row>
    <row r="473" spans="1:8" x14ac:dyDescent="0.2">
      <c r="A473" s="139" t="s">
        <v>444</v>
      </c>
      <c r="B473" s="108"/>
      <c r="C473" s="60">
        <v>5202188</v>
      </c>
      <c r="D473" s="60">
        <v>4878044</v>
      </c>
      <c r="E473" s="60">
        <v>5086391</v>
      </c>
      <c r="F473" s="60">
        <v>4735264</v>
      </c>
      <c r="G473" s="60">
        <v>4916486</v>
      </c>
      <c r="H473" s="60">
        <v>5051245</v>
      </c>
    </row>
    <row r="474" spans="1:8" x14ac:dyDescent="0.2">
      <c r="A474" s="138" t="s">
        <v>445</v>
      </c>
      <c r="B474" s="106"/>
      <c r="C474" s="58">
        <v>0</v>
      </c>
      <c r="D474" s="58">
        <v>40662</v>
      </c>
      <c r="E474" s="58">
        <v>40943</v>
      </c>
      <c r="F474" s="58">
        <v>41864</v>
      </c>
      <c r="G474" s="58">
        <v>43186</v>
      </c>
      <c r="H474" s="58">
        <v>43261</v>
      </c>
    </row>
    <row r="475" spans="1:8" x14ac:dyDescent="0.2">
      <c r="A475" s="139" t="s">
        <v>446</v>
      </c>
      <c r="B475" s="108"/>
      <c r="C475" s="60">
        <v>20453</v>
      </c>
      <c r="D475" s="60">
        <v>20599</v>
      </c>
      <c r="E475" s="60">
        <v>20764</v>
      </c>
      <c r="F475" s="60">
        <v>21036</v>
      </c>
      <c r="G475" s="60">
        <v>21275</v>
      </c>
      <c r="H475" s="60">
        <v>21694</v>
      </c>
    </row>
    <row r="476" spans="1:8" x14ac:dyDescent="0.2">
      <c r="A476" s="138" t="s">
        <v>447</v>
      </c>
      <c r="B476" s="106"/>
      <c r="C476" s="58">
        <v>7060214</v>
      </c>
      <c r="D476" s="58">
        <v>6784688</v>
      </c>
      <c r="E476" s="58">
        <v>7026904</v>
      </c>
      <c r="F476" s="58">
        <v>7107568</v>
      </c>
      <c r="G476" s="58">
        <v>7120935</v>
      </c>
      <c r="H476" s="58">
        <v>7701601</v>
      </c>
    </row>
    <row r="477" spans="1:8" x14ac:dyDescent="0.2">
      <c r="A477" s="139" t="s">
        <v>448</v>
      </c>
      <c r="B477" s="108"/>
      <c r="C477" s="60">
        <v>3438962</v>
      </c>
      <c r="D477" s="60">
        <v>0</v>
      </c>
      <c r="E477" s="60">
        <v>3478101</v>
      </c>
      <c r="F477" s="60">
        <v>3495772</v>
      </c>
      <c r="G477" s="60">
        <v>3523771</v>
      </c>
      <c r="H477" s="60">
        <v>3541789</v>
      </c>
    </row>
    <row r="478" spans="1:8" x14ac:dyDescent="0.2">
      <c r="A478" s="138" t="s">
        <v>449</v>
      </c>
      <c r="B478" s="106"/>
      <c r="C478" s="58">
        <v>3438962</v>
      </c>
      <c r="D478" s="58">
        <v>0</v>
      </c>
      <c r="E478" s="58">
        <v>3478101</v>
      </c>
      <c r="F478" s="58">
        <v>3495772</v>
      </c>
      <c r="G478" s="58">
        <v>3523771</v>
      </c>
      <c r="H478" s="58">
        <v>3541789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660500</v>
      </c>
      <c r="D481" s="60">
        <v>0</v>
      </c>
      <c r="E481" s="60">
        <v>656668</v>
      </c>
      <c r="F481" s="60">
        <v>664116</v>
      </c>
      <c r="G481" s="60">
        <v>669832</v>
      </c>
      <c r="H481" s="60">
        <v>674889</v>
      </c>
    </row>
    <row r="482" spans="1:8" x14ac:dyDescent="0.2">
      <c r="A482" s="138" t="s">
        <v>453</v>
      </c>
      <c r="B482" s="106"/>
      <c r="C482" s="58">
        <v>641844</v>
      </c>
      <c r="D482" s="58">
        <v>0</v>
      </c>
      <c r="E482" s="58">
        <v>656668</v>
      </c>
      <c r="F482" s="58">
        <v>664116</v>
      </c>
      <c r="G482" s="58">
        <v>669832</v>
      </c>
      <c r="H482" s="58">
        <v>674889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18656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3.3112582781456013E-3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-3.3003300330033403E-3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4.0792540792540244E-3</v>
      </c>
      <c r="D489" s="186">
        <f t="shared" si="19"/>
        <v>1.1607661056296514E-3</v>
      </c>
      <c r="E489" s="186">
        <f t="shared" si="19"/>
        <v>3.4782608695651529E-3</v>
      </c>
      <c r="F489" s="186">
        <f t="shared" si="19"/>
        <v>2.8885037550547832E-3</v>
      </c>
      <c r="G489" s="186">
        <f t="shared" si="19"/>
        <v>-4.0322580645161255E-3</v>
      </c>
    </row>
    <row r="490" spans="1:8" x14ac:dyDescent="0.2">
      <c r="A490" s="138" t="s">
        <v>441</v>
      </c>
      <c r="B490" s="106"/>
      <c r="C490" s="187">
        <f t="shared" si="19"/>
        <v>3.8167938931297218E-3</v>
      </c>
      <c r="D490" s="187">
        <f t="shared" si="19"/>
        <v>3.8022813688212143E-3</v>
      </c>
      <c r="E490" s="187">
        <f t="shared" si="19"/>
        <v>-3.7878787878787845E-3</v>
      </c>
      <c r="F490" s="187">
        <f t="shared" si="19"/>
        <v>7.6045627376426506E-3</v>
      </c>
      <c r="G490" s="187">
        <f t="shared" si="19"/>
        <v>7.547169811320753E-3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5.0000000000000044E-2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4.1841004184099972E-3</v>
      </c>
      <c r="D492" s="187">
        <f t="shared" si="19"/>
        <v>6.94444444444553E-4</v>
      </c>
      <c r="E492" s="187">
        <f t="shared" si="19"/>
        <v>4.8577376821652418E-3</v>
      </c>
      <c r="F492" s="187">
        <f t="shared" si="19"/>
        <v>1.3812154696133394E-3</v>
      </c>
      <c r="G492" s="187">
        <f t="shared" si="19"/>
        <v>-6.2068965517241281E-3</v>
      </c>
    </row>
    <row r="493" spans="1:8" x14ac:dyDescent="0.2">
      <c r="A493" s="139" t="s">
        <v>444</v>
      </c>
      <c r="B493" s="108"/>
      <c r="C493" s="186">
        <f t="shared" si="19"/>
        <v>-6.2309166835185503E-2</v>
      </c>
      <c r="D493" s="186">
        <f t="shared" si="19"/>
        <v>4.2711176856953248E-2</v>
      </c>
      <c r="E493" s="186">
        <f t="shared" si="19"/>
        <v>-6.9032640235483278E-2</v>
      </c>
      <c r="F493" s="186">
        <f t="shared" si="19"/>
        <v>3.8270727883387368E-2</v>
      </c>
      <c r="G493" s="186">
        <f t="shared" si="19"/>
        <v>2.7409617356787042E-2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6.9106290885838639E-3</v>
      </c>
      <c r="E494" s="187">
        <f t="shared" si="19"/>
        <v>2.2494687736609453E-2</v>
      </c>
      <c r="F494" s="187">
        <f t="shared" si="19"/>
        <v>3.1578444486910051E-2</v>
      </c>
      <c r="G494" s="187">
        <f t="shared" si="19"/>
        <v>1.7366739221043037E-3</v>
      </c>
    </row>
    <row r="495" spans="1:8" x14ac:dyDescent="0.2">
      <c r="A495" s="139" t="s">
        <v>446</v>
      </c>
      <c r="B495" s="108"/>
      <c r="C495" s="186">
        <f t="shared" si="19"/>
        <v>7.1383171172934023E-3</v>
      </c>
      <c r="D495" s="186">
        <f t="shared" si="19"/>
        <v>8.0100975775523331E-3</v>
      </c>
      <c r="E495" s="186">
        <f t="shared" si="19"/>
        <v>1.3099595453669899E-2</v>
      </c>
      <c r="F495" s="186">
        <f t="shared" si="19"/>
        <v>1.1361475565696999E-2</v>
      </c>
      <c r="G495" s="186">
        <f t="shared" si="19"/>
        <v>1.9694477085781426E-2</v>
      </c>
    </row>
    <row r="496" spans="1:8" x14ac:dyDescent="0.2">
      <c r="A496" s="138" t="s">
        <v>447</v>
      </c>
      <c r="B496" s="106"/>
      <c r="C496" s="187">
        <f t="shared" si="19"/>
        <v>-3.9025162693368753E-2</v>
      </c>
      <c r="D496" s="187">
        <f t="shared" si="19"/>
        <v>3.5700388875656408E-2</v>
      </c>
      <c r="E496" s="187">
        <f t="shared" si="19"/>
        <v>1.1479308668511656E-2</v>
      </c>
      <c r="F496" s="187">
        <f t="shared" si="19"/>
        <v>1.8806714195347407E-3</v>
      </c>
      <c r="G496" s="187">
        <f t="shared" si="19"/>
        <v>8.1543505171722597E-2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5.0806460191925584E-3</v>
      </c>
      <c r="F497" s="186">
        <f t="shared" si="19"/>
        <v>8.0093896283852661E-3</v>
      </c>
      <c r="G497" s="186">
        <f t="shared" si="19"/>
        <v>5.1132721167181927E-3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5.0806460191925584E-3</v>
      </c>
      <c r="F498" s="187">
        <f t="shared" si="19"/>
        <v>8.0093896283852661E-3</v>
      </c>
      <c r="G498" s="187">
        <f t="shared" si="19"/>
        <v>5.1132721167181927E-3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1.1342108950032515E-2</v>
      </c>
      <c r="F501" s="186">
        <f t="shared" si="19"/>
        <v>8.6069301146185495E-3</v>
      </c>
      <c r="G501" s="186">
        <f t="shared" si="19"/>
        <v>7.5496542416606527E-3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1.1342108950032515E-2</v>
      </c>
      <c r="F502" s="187">
        <f t="shared" si="19"/>
        <v>8.6069301146185495E-3</v>
      </c>
      <c r="G502" s="187">
        <f t="shared" si="19"/>
        <v>7.5496542416606527E-3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109662173</v>
      </c>
      <c r="D508" s="205">
        <v>112404581</v>
      </c>
      <c r="E508" s="205">
        <v>118243809</v>
      </c>
      <c r="F508" s="205">
        <v>123008438</v>
      </c>
      <c r="G508" s="205">
        <v>123034069</v>
      </c>
      <c r="H508" s="205">
        <v>119709289</v>
      </c>
    </row>
    <row r="509" spans="1:9" x14ac:dyDescent="0.2">
      <c r="A509" s="208" t="s">
        <v>458</v>
      </c>
      <c r="B509" s="273"/>
      <c r="C509" s="206">
        <v>71071976</v>
      </c>
      <c r="D509" s="206">
        <v>73614594</v>
      </c>
      <c r="E509" s="206">
        <v>78034848</v>
      </c>
      <c r="F509" s="206">
        <v>80929910</v>
      </c>
      <c r="G509" s="206">
        <v>82106806</v>
      </c>
      <c r="H509" s="206">
        <v>79810050</v>
      </c>
    </row>
    <row r="510" spans="1:9" x14ac:dyDescent="0.2">
      <c r="A510" s="208" t="s">
        <v>459</v>
      </c>
      <c r="B510" s="273"/>
      <c r="C510" s="206">
        <v>13895512</v>
      </c>
      <c r="D510" s="206">
        <v>14190203</v>
      </c>
      <c r="E510" s="206">
        <v>15478653</v>
      </c>
      <c r="F510" s="206">
        <v>14940074</v>
      </c>
      <c r="G510" s="206">
        <v>15270704</v>
      </c>
      <c r="H510" s="206">
        <v>13997542</v>
      </c>
    </row>
    <row r="511" spans="1:9" x14ac:dyDescent="0.2">
      <c r="A511" s="208" t="s">
        <v>460</v>
      </c>
      <c r="B511" s="273"/>
      <c r="C511" s="206">
        <v>24694685</v>
      </c>
      <c r="D511" s="206">
        <v>24599784</v>
      </c>
      <c r="E511" s="206">
        <v>24730308</v>
      </c>
      <c r="F511" s="206">
        <v>27138454</v>
      </c>
      <c r="G511" s="206">
        <v>25656559</v>
      </c>
      <c r="H511" s="206">
        <v>25901697</v>
      </c>
    </row>
    <row r="512" spans="1:9" ht="15.75" x14ac:dyDescent="0.25">
      <c r="A512" s="276" t="s">
        <v>461</v>
      </c>
      <c r="B512" s="257"/>
      <c r="C512" s="205">
        <v>109439110</v>
      </c>
      <c r="D512" s="205">
        <v>112184831</v>
      </c>
      <c r="E512" s="205">
        <v>118015064</v>
      </c>
      <c r="F512" s="205">
        <v>122760601</v>
      </c>
      <c r="G512" s="205">
        <v>122793574</v>
      </c>
      <c r="H512" s="205">
        <v>119476015</v>
      </c>
    </row>
    <row r="513" spans="1:8" x14ac:dyDescent="0.2">
      <c r="A513" s="208" t="s">
        <v>458</v>
      </c>
      <c r="B513" s="273"/>
      <c r="C513" s="206">
        <v>70907537</v>
      </c>
      <c r="D513" s="206">
        <v>73454595</v>
      </c>
      <c r="E513" s="206">
        <v>77866042</v>
      </c>
      <c r="F513" s="206">
        <v>80742344</v>
      </c>
      <c r="G513" s="206">
        <v>81926303</v>
      </c>
      <c r="H513" s="206">
        <v>79633164</v>
      </c>
    </row>
    <row r="514" spans="1:8" x14ac:dyDescent="0.2">
      <c r="A514" s="208" t="s">
        <v>459</v>
      </c>
      <c r="B514" s="273"/>
      <c r="C514" s="206">
        <v>13836888</v>
      </c>
      <c r="D514" s="206">
        <v>14130452</v>
      </c>
      <c r="E514" s="206">
        <v>15418714</v>
      </c>
      <c r="F514" s="206">
        <v>14879803</v>
      </c>
      <c r="G514" s="206">
        <v>15210712</v>
      </c>
      <c r="H514" s="206">
        <v>13941154</v>
      </c>
    </row>
    <row r="515" spans="1:8" x14ac:dyDescent="0.2">
      <c r="A515" s="208" t="s">
        <v>460</v>
      </c>
      <c r="B515" s="273"/>
      <c r="C515" s="206">
        <v>24694685</v>
      </c>
      <c r="D515" s="206">
        <v>24599784</v>
      </c>
      <c r="E515" s="206">
        <v>24730308</v>
      </c>
      <c r="F515" s="206">
        <v>27138454</v>
      </c>
      <c r="G515" s="206">
        <v>25656559</v>
      </c>
      <c r="H515" s="206">
        <v>25901697</v>
      </c>
    </row>
    <row r="516" spans="1:8" ht="15.75" x14ac:dyDescent="0.25">
      <c r="A516" s="276" t="s">
        <v>462</v>
      </c>
      <c r="B516" s="257"/>
      <c r="C516" s="205">
        <v>223063</v>
      </c>
      <c r="D516" s="205">
        <v>219750</v>
      </c>
      <c r="E516" s="205">
        <v>228745</v>
      </c>
      <c r="F516" s="205">
        <v>247837</v>
      </c>
      <c r="G516" s="205">
        <v>240495</v>
      </c>
      <c r="H516" s="205">
        <v>233274</v>
      </c>
    </row>
    <row r="517" spans="1:8" x14ac:dyDescent="0.2">
      <c r="A517" s="208" t="s">
        <v>458</v>
      </c>
      <c r="B517" s="273"/>
      <c r="C517" s="206">
        <v>164439</v>
      </c>
      <c r="D517" s="206">
        <v>159999</v>
      </c>
      <c r="E517" s="206">
        <v>168806</v>
      </c>
      <c r="F517" s="206">
        <v>187566</v>
      </c>
      <c r="G517" s="206">
        <v>180503</v>
      </c>
      <c r="H517" s="206">
        <v>176886</v>
      </c>
    </row>
    <row r="518" spans="1:8" x14ac:dyDescent="0.2">
      <c r="A518" s="208" t="s">
        <v>459</v>
      </c>
      <c r="B518" s="273"/>
      <c r="C518" s="206">
        <v>58624</v>
      </c>
      <c r="D518" s="206">
        <v>59751</v>
      </c>
      <c r="E518" s="206">
        <v>59939</v>
      </c>
      <c r="F518" s="206">
        <v>60271</v>
      </c>
      <c r="G518" s="206">
        <v>59992</v>
      </c>
      <c r="H518" s="206">
        <v>56388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14453</v>
      </c>
      <c r="D521" s="200">
        <v>14550</v>
      </c>
      <c r="E521" s="200">
        <v>16499</v>
      </c>
      <c r="F521" s="200">
        <v>14894</v>
      </c>
      <c r="G521" s="200">
        <v>15021</v>
      </c>
      <c r="H521" s="200">
        <v>15109</v>
      </c>
    </row>
    <row r="522" spans="1:8" x14ac:dyDescent="0.2">
      <c r="A522" s="208" t="s">
        <v>458</v>
      </c>
      <c r="B522" s="273"/>
      <c r="C522" s="201">
        <v>4371</v>
      </c>
      <c r="D522" s="201">
        <v>4385</v>
      </c>
      <c r="E522" s="201">
        <v>5116</v>
      </c>
      <c r="F522" s="201">
        <v>4416</v>
      </c>
      <c r="G522" s="201">
        <v>4380</v>
      </c>
      <c r="H522" s="201">
        <v>4422</v>
      </c>
    </row>
    <row r="523" spans="1:8" x14ac:dyDescent="0.2">
      <c r="A523" s="208" t="s">
        <v>459</v>
      </c>
      <c r="B523" s="273"/>
      <c r="C523" s="201">
        <v>4199</v>
      </c>
      <c r="D523" s="201">
        <v>4234</v>
      </c>
      <c r="E523" s="201">
        <v>4281</v>
      </c>
      <c r="F523" s="201">
        <v>4343</v>
      </c>
      <c r="G523" s="201">
        <v>4321</v>
      </c>
      <c r="H523" s="201">
        <v>4385</v>
      </c>
    </row>
    <row r="524" spans="1:8" x14ac:dyDescent="0.2">
      <c r="A524" s="208" t="s">
        <v>460</v>
      </c>
      <c r="B524" s="273"/>
      <c r="C524" s="201">
        <v>5883</v>
      </c>
      <c r="D524" s="201">
        <v>5931</v>
      </c>
      <c r="E524" s="201">
        <v>7102</v>
      </c>
      <c r="F524" s="201">
        <v>6135</v>
      </c>
      <c r="G524" s="201">
        <v>6320</v>
      </c>
      <c r="H524" s="201">
        <v>6302</v>
      </c>
    </row>
    <row r="525" spans="1:8" ht="15.75" x14ac:dyDescent="0.25">
      <c r="A525" s="276" t="s">
        <v>461</v>
      </c>
      <c r="B525" s="257"/>
      <c r="C525" s="200">
        <v>7669</v>
      </c>
      <c r="D525" s="200">
        <v>7761</v>
      </c>
      <c r="E525" s="200">
        <v>8530</v>
      </c>
      <c r="F525" s="200">
        <v>7920</v>
      </c>
      <c r="G525" s="200">
        <v>7943</v>
      </c>
      <c r="H525" s="200">
        <v>7983</v>
      </c>
    </row>
    <row r="526" spans="1:8" x14ac:dyDescent="0.2">
      <c r="A526" s="208" t="s">
        <v>458</v>
      </c>
      <c r="B526" s="273"/>
      <c r="C526" s="201">
        <v>2635</v>
      </c>
      <c r="D526" s="201">
        <v>2676</v>
      </c>
      <c r="E526" s="201">
        <v>3393</v>
      </c>
      <c r="F526" s="201">
        <v>2695</v>
      </c>
      <c r="G526" s="201">
        <v>2656</v>
      </c>
      <c r="H526" s="201">
        <v>2704</v>
      </c>
    </row>
    <row r="527" spans="1:8" x14ac:dyDescent="0.2">
      <c r="A527" s="208" t="s">
        <v>459</v>
      </c>
      <c r="B527" s="273"/>
      <c r="C527" s="201">
        <v>2075</v>
      </c>
      <c r="D527" s="201">
        <v>2094</v>
      </c>
      <c r="E527" s="201">
        <v>2097</v>
      </c>
      <c r="F527" s="201">
        <v>2119</v>
      </c>
      <c r="G527" s="201">
        <v>2095</v>
      </c>
      <c r="H527" s="201">
        <v>2141</v>
      </c>
    </row>
    <row r="528" spans="1:8" x14ac:dyDescent="0.2">
      <c r="A528" s="208" t="s">
        <v>460</v>
      </c>
      <c r="B528" s="273"/>
      <c r="C528" s="201">
        <v>2959</v>
      </c>
      <c r="D528" s="201">
        <v>2991</v>
      </c>
      <c r="E528" s="201">
        <v>3040</v>
      </c>
      <c r="F528" s="201">
        <v>3106</v>
      </c>
      <c r="G528" s="201">
        <v>3192</v>
      </c>
      <c r="H528" s="201">
        <v>3138</v>
      </c>
    </row>
    <row r="529" spans="1:8" ht="15.75" x14ac:dyDescent="0.25">
      <c r="A529" s="276" t="s">
        <v>462</v>
      </c>
      <c r="B529" s="257"/>
      <c r="C529" s="200">
        <v>6784</v>
      </c>
      <c r="D529" s="200">
        <v>6789</v>
      </c>
      <c r="E529" s="200">
        <v>7969</v>
      </c>
      <c r="F529" s="200">
        <v>6974</v>
      </c>
      <c r="G529" s="200">
        <v>7078</v>
      </c>
      <c r="H529" s="200">
        <v>7126</v>
      </c>
    </row>
    <row r="530" spans="1:8" x14ac:dyDescent="0.2">
      <c r="A530" s="208" t="s">
        <v>458</v>
      </c>
      <c r="B530" s="273"/>
      <c r="C530" s="201">
        <v>1736</v>
      </c>
      <c r="D530" s="201">
        <v>1709</v>
      </c>
      <c r="E530" s="201">
        <v>1723</v>
      </c>
      <c r="F530" s="201">
        <v>1721</v>
      </c>
      <c r="G530" s="201">
        <v>1724</v>
      </c>
      <c r="H530" s="201">
        <v>1718</v>
      </c>
    </row>
    <row r="531" spans="1:8" x14ac:dyDescent="0.2">
      <c r="A531" s="208" t="s">
        <v>459</v>
      </c>
      <c r="B531" s="273"/>
      <c r="C531" s="201">
        <v>2124</v>
      </c>
      <c r="D531" s="201">
        <v>2140</v>
      </c>
      <c r="E531" s="201">
        <v>2184</v>
      </c>
      <c r="F531" s="201">
        <v>2224</v>
      </c>
      <c r="G531" s="201">
        <v>2226</v>
      </c>
      <c r="H531" s="201">
        <v>2244</v>
      </c>
    </row>
    <row r="532" spans="1:8" x14ac:dyDescent="0.2">
      <c r="A532" s="208" t="s">
        <v>460</v>
      </c>
      <c r="B532" s="273"/>
      <c r="C532" s="201">
        <v>2924</v>
      </c>
      <c r="D532" s="201">
        <v>2940</v>
      </c>
      <c r="E532" s="201">
        <v>4062</v>
      </c>
      <c r="F532" s="201">
        <v>3029</v>
      </c>
      <c r="G532" s="201">
        <v>3128</v>
      </c>
      <c r="H532" s="201">
        <v>3164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7587500</v>
      </c>
      <c r="D534" s="203">
        <v>7725400</v>
      </c>
      <c r="E534" s="203">
        <v>7166730</v>
      </c>
      <c r="F534" s="203">
        <v>8258930</v>
      </c>
      <c r="G534" s="203">
        <v>8190800</v>
      </c>
      <c r="H534" s="203">
        <v>7923050</v>
      </c>
    </row>
    <row r="535" spans="1:8" x14ac:dyDescent="0.2">
      <c r="A535" s="208" t="s">
        <v>458</v>
      </c>
      <c r="B535" s="273"/>
      <c r="C535" s="204">
        <v>16259890</v>
      </c>
      <c r="D535" s="204">
        <v>16787820</v>
      </c>
      <c r="E535" s="204">
        <v>15253100</v>
      </c>
      <c r="F535" s="204">
        <v>18326520</v>
      </c>
      <c r="G535" s="204">
        <v>18745850</v>
      </c>
      <c r="H535" s="204">
        <v>18048410</v>
      </c>
    </row>
    <row r="536" spans="1:8" x14ac:dyDescent="0.2">
      <c r="A536" s="208" t="s">
        <v>459</v>
      </c>
      <c r="B536" s="273"/>
      <c r="C536" s="204">
        <v>3309240</v>
      </c>
      <c r="D536" s="204">
        <v>3351490</v>
      </c>
      <c r="E536" s="204">
        <v>3615660</v>
      </c>
      <c r="F536" s="204">
        <v>3440040</v>
      </c>
      <c r="G536" s="204">
        <v>3534070</v>
      </c>
      <c r="H536" s="204">
        <v>3192140</v>
      </c>
    </row>
    <row r="537" spans="1:8" x14ac:dyDescent="0.2">
      <c r="A537" s="208" t="s">
        <v>460</v>
      </c>
      <c r="B537" s="273"/>
      <c r="C537" s="204">
        <v>4197630</v>
      </c>
      <c r="D537" s="204">
        <v>4147660</v>
      </c>
      <c r="E537" s="204">
        <v>3482160</v>
      </c>
      <c r="F537" s="204">
        <v>4423550</v>
      </c>
      <c r="G537" s="204">
        <v>4059580</v>
      </c>
      <c r="H537" s="204">
        <v>4110080</v>
      </c>
    </row>
    <row r="538" spans="1:8" ht="15.75" x14ac:dyDescent="0.25">
      <c r="A538" s="276" t="s">
        <v>461</v>
      </c>
      <c r="B538" s="257"/>
      <c r="C538" s="203">
        <v>14270320</v>
      </c>
      <c r="D538" s="203">
        <v>14454950</v>
      </c>
      <c r="E538" s="203">
        <v>13835290</v>
      </c>
      <c r="F538" s="203">
        <v>15500080</v>
      </c>
      <c r="G538" s="203">
        <v>15459340</v>
      </c>
      <c r="H538" s="203">
        <v>14966310</v>
      </c>
    </row>
    <row r="539" spans="1:8" x14ac:dyDescent="0.2">
      <c r="A539" s="208" t="s">
        <v>458</v>
      </c>
      <c r="B539" s="273"/>
      <c r="C539" s="204">
        <v>26909880</v>
      </c>
      <c r="D539" s="204">
        <v>27449400</v>
      </c>
      <c r="E539" s="204">
        <v>22949030</v>
      </c>
      <c r="F539" s="204">
        <v>29960050</v>
      </c>
      <c r="G539" s="204">
        <v>30845750</v>
      </c>
      <c r="H539" s="204">
        <v>29450130</v>
      </c>
    </row>
    <row r="540" spans="1:8" x14ac:dyDescent="0.2">
      <c r="A540" s="208" t="s">
        <v>459</v>
      </c>
      <c r="B540" s="273"/>
      <c r="C540" s="204">
        <v>6668380</v>
      </c>
      <c r="D540" s="204">
        <v>6748070</v>
      </c>
      <c r="E540" s="204">
        <v>7352750</v>
      </c>
      <c r="F540" s="204">
        <v>7022090</v>
      </c>
      <c r="G540" s="204">
        <v>7260480</v>
      </c>
      <c r="H540" s="204">
        <v>6511520</v>
      </c>
    </row>
    <row r="541" spans="1:8" x14ac:dyDescent="0.2">
      <c r="A541" s="208" t="s">
        <v>460</v>
      </c>
      <c r="B541" s="273"/>
      <c r="C541" s="204">
        <v>8345620</v>
      </c>
      <c r="D541" s="204">
        <v>8224600</v>
      </c>
      <c r="E541" s="204">
        <v>8134970</v>
      </c>
      <c r="F541" s="204">
        <v>8737430</v>
      </c>
      <c r="G541" s="204">
        <v>8037770</v>
      </c>
      <c r="H541" s="204">
        <v>8254210</v>
      </c>
    </row>
    <row r="542" spans="1:8" ht="15.75" x14ac:dyDescent="0.25">
      <c r="A542" s="276" t="s">
        <v>462</v>
      </c>
      <c r="B542" s="257"/>
      <c r="C542" s="203">
        <v>32880</v>
      </c>
      <c r="D542" s="203">
        <v>32370</v>
      </c>
      <c r="E542" s="203">
        <v>28700</v>
      </c>
      <c r="F542" s="203">
        <v>35540</v>
      </c>
      <c r="G542" s="203">
        <v>33980</v>
      </c>
      <c r="H542" s="203">
        <v>32740</v>
      </c>
    </row>
    <row r="543" spans="1:8" x14ac:dyDescent="0.2">
      <c r="A543" s="208" t="s">
        <v>458</v>
      </c>
      <c r="B543" s="273"/>
      <c r="C543" s="204">
        <v>94720</v>
      </c>
      <c r="D543" s="204">
        <v>93620</v>
      </c>
      <c r="E543" s="204">
        <v>97970</v>
      </c>
      <c r="F543" s="204">
        <v>108990</v>
      </c>
      <c r="G543" s="204">
        <v>104700</v>
      </c>
      <c r="H543" s="204">
        <v>102960</v>
      </c>
    </row>
    <row r="544" spans="1:8" x14ac:dyDescent="0.2">
      <c r="A544" s="208" t="s">
        <v>459</v>
      </c>
      <c r="B544" s="273"/>
      <c r="C544" s="204">
        <v>27600</v>
      </c>
      <c r="D544" s="204">
        <v>27920</v>
      </c>
      <c r="E544" s="204">
        <v>27440</v>
      </c>
      <c r="F544" s="204">
        <v>27100</v>
      </c>
      <c r="G544" s="204">
        <v>26950</v>
      </c>
      <c r="H544" s="204">
        <v>25130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448.11</v>
      </c>
      <c r="D550" s="195">
        <v>530.29999999999995</v>
      </c>
      <c r="E550" s="195">
        <v>592.95000000000005</v>
      </c>
      <c r="F550" s="195">
        <v>707.99</v>
      </c>
      <c r="G550" s="195">
        <v>865.93</v>
      </c>
      <c r="H550" s="195">
        <v>898.12</v>
      </c>
    </row>
    <row r="551" spans="1:8" ht="15.75" x14ac:dyDescent="0.2">
      <c r="A551" s="274" t="s">
        <v>473</v>
      </c>
      <c r="B551" s="275"/>
      <c r="C551" s="196">
        <v>1450666</v>
      </c>
      <c r="D551" s="196">
        <v>1645269</v>
      </c>
      <c r="E551" s="196">
        <v>1818782</v>
      </c>
      <c r="F551" s="196">
        <v>2083616</v>
      </c>
      <c r="G551" s="196">
        <v>2293414</v>
      </c>
      <c r="H551" s="196">
        <v>2690139</v>
      </c>
    </row>
    <row r="552" spans="1:8" ht="15.75" x14ac:dyDescent="0.2">
      <c r="A552" s="280" t="s">
        <v>474</v>
      </c>
      <c r="B552" s="275"/>
      <c r="C552" s="195">
        <v>308.89999999999998</v>
      </c>
      <c r="D552" s="195">
        <v>322.32</v>
      </c>
      <c r="E552" s="195">
        <v>326.02</v>
      </c>
      <c r="F552" s="195">
        <v>339.79</v>
      </c>
      <c r="G552" s="195">
        <v>377.57</v>
      </c>
      <c r="H552" s="195">
        <v>333.86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0.18341478654794563</v>
      </c>
      <c r="D556" s="197">
        <f>IF(AND(D550&gt;0,E550&gt;0)=TRUE,E550/D550-1,"")</f>
        <v>0.11814067508957216</v>
      </c>
      <c r="E556" s="197">
        <f>IF(AND(E550&gt;0,F550&gt;0)=TRUE,F550/E550-1,"")</f>
        <v>0.19401298591786831</v>
      </c>
      <c r="F556" s="197">
        <f>IF(AND(F550&gt;0,G550&gt;0)=TRUE,G550/F550-1,"")</f>
        <v>0.2230822469243916</v>
      </c>
      <c r="G556" s="197">
        <f>IF(AND(G550&gt;0,H550&gt;0)=TRUE,H550/G550-1,"")</f>
        <v>3.7173905511992844E-2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0.13414735025153957</v>
      </c>
      <c r="D557" s="197">
        <f t="shared" si="20"/>
        <v>0.10546178162963016</v>
      </c>
      <c r="E557" s="197">
        <f t="shared" si="20"/>
        <v>0.14561063392973983</v>
      </c>
      <c r="F557" s="197">
        <f t="shared" si="20"/>
        <v>0.10068937846512993</v>
      </c>
      <c r="G557" s="197">
        <f t="shared" si="20"/>
        <v>0.17298446769750253</v>
      </c>
    </row>
    <row r="558" spans="1:8" ht="15.75" x14ac:dyDescent="0.2">
      <c r="A558" s="280" t="s">
        <v>474</v>
      </c>
      <c r="B558" s="275"/>
      <c r="C558" s="197">
        <f t="shared" si="20"/>
        <v>4.3444480414373654E-2</v>
      </c>
      <c r="D558" s="197">
        <f t="shared" si="20"/>
        <v>1.1479275254405508E-2</v>
      </c>
      <c r="E558" s="197">
        <f t="shared" si="20"/>
        <v>4.2236672596773328E-2</v>
      </c>
      <c r="F558" s="197">
        <f t="shared" si="20"/>
        <v>0.11118632096294756</v>
      </c>
      <c r="G558" s="197">
        <f t="shared" si="20"/>
        <v>-0.11576661281351797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207.41</v>
      </c>
      <c r="D562" s="195">
        <v>237.57</v>
      </c>
      <c r="E562" s="195">
        <v>228.61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680687</v>
      </c>
      <c r="D563" s="196">
        <v>663377</v>
      </c>
      <c r="E563" s="196">
        <v>673540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304.70999999999998</v>
      </c>
      <c r="D564" s="195">
        <v>358.13</v>
      </c>
      <c r="E564" s="195">
        <v>339.41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0.145412468058435</v>
      </c>
      <c r="D568" s="197">
        <f>IF(AND(D562&gt;0,E562&gt;0)=TRUE,E562/D562-1,"")</f>
        <v>-3.7715199730605664E-2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-2.5430190381188433E-2</v>
      </c>
      <c r="D569" s="197">
        <f t="shared" si="21"/>
        <v>1.5320097018739043E-2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0.17531423320534278</v>
      </c>
      <c r="D570" s="197">
        <f t="shared" si="21"/>
        <v>-5.2271521514533736E-2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2392439</v>
      </c>
      <c r="E591" s="147">
        <v>688391</v>
      </c>
      <c r="F591" s="147">
        <v>249197</v>
      </c>
      <c r="G591" s="147">
        <v>1739501</v>
      </c>
      <c r="H591" s="147">
        <v>644116</v>
      </c>
      <c r="I591" s="147">
        <v>8860</v>
      </c>
    </row>
    <row r="592" spans="1:9" x14ac:dyDescent="0.2">
      <c r="A592" s="233" t="s">
        <v>121</v>
      </c>
      <c r="B592" s="234"/>
      <c r="C592" s="234"/>
      <c r="D592" s="148">
        <v>3278823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0.72966396783235932</v>
      </c>
      <c r="E593" s="87">
        <f t="shared" si="22"/>
        <v>0.20995064387434148</v>
      </c>
      <c r="F593" s="87">
        <f t="shared" si="22"/>
        <v>7.6001967779291538E-2</v>
      </c>
      <c r="G593" s="87">
        <f t="shared" si="22"/>
        <v>0.53052604547424487</v>
      </c>
      <c r="H593" s="87">
        <f t="shared" si="22"/>
        <v>0.19644732271305893</v>
      </c>
      <c r="I593" s="87">
        <f t="shared" si="22"/>
        <v>2.7021891697112041E-3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4963851</v>
      </c>
      <c r="E596" s="144">
        <v>1548599</v>
      </c>
      <c r="F596" s="144">
        <v>254690</v>
      </c>
      <c r="G596" s="144">
        <v>2309961</v>
      </c>
      <c r="H596" s="144">
        <v>840408</v>
      </c>
      <c r="I596" s="144">
        <v>10193</v>
      </c>
    </row>
    <row r="597" spans="1:9" x14ac:dyDescent="0.2">
      <c r="A597" s="233" t="s">
        <v>125</v>
      </c>
      <c r="B597" s="234"/>
      <c r="C597" s="234"/>
      <c r="D597" s="143">
        <v>80654</v>
      </c>
      <c r="E597" s="144">
        <v>64904</v>
      </c>
      <c r="F597" s="144">
        <v>141</v>
      </c>
      <c r="G597" s="144">
        <v>4566</v>
      </c>
      <c r="H597" s="144">
        <v>10721</v>
      </c>
      <c r="I597" s="144">
        <v>28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2.2000000000000002</v>
      </c>
      <c r="F598" s="142">
        <v>1</v>
      </c>
      <c r="G598" s="142">
        <v>1.3</v>
      </c>
      <c r="H598" s="142">
        <v>1.3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60848.32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126696710470</v>
      </c>
      <c r="E601" s="151">
        <v>26149564453</v>
      </c>
      <c r="F601" s="151">
        <v>85243030034</v>
      </c>
      <c r="G601" s="151">
        <v>7126286139</v>
      </c>
      <c r="H601" s="151">
        <v>6396646858</v>
      </c>
      <c r="I601" s="151">
        <v>1781182986</v>
      </c>
    </row>
    <row r="602" spans="1:9" x14ac:dyDescent="0.2">
      <c r="A602" s="233" t="s">
        <v>130</v>
      </c>
      <c r="B602" s="234"/>
      <c r="C602" s="234"/>
      <c r="D602" s="152">
        <v>25523.87</v>
      </c>
      <c r="E602" s="153">
        <v>16885.95</v>
      </c>
      <c r="F602" s="153">
        <v>334693.27</v>
      </c>
      <c r="G602" s="153">
        <v>3085.02</v>
      </c>
      <c r="H602" s="153">
        <v>7611.36</v>
      </c>
      <c r="I602" s="153">
        <v>174745.71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28717717157</v>
      </c>
      <c r="E604" s="155">
        <v>14913008571</v>
      </c>
      <c r="F604" s="155">
        <v>1063693312</v>
      </c>
      <c r="G604" s="155">
        <v>7009050911</v>
      </c>
      <c r="H604" s="155">
        <v>4081292327</v>
      </c>
      <c r="I604" s="155">
        <v>1650672036</v>
      </c>
    </row>
    <row r="605" spans="1:9" x14ac:dyDescent="0.2">
      <c r="A605" s="233" t="s">
        <v>133</v>
      </c>
      <c r="B605" s="234"/>
      <c r="C605" s="234"/>
      <c r="D605" s="152">
        <v>5785.37</v>
      </c>
      <c r="E605" s="153">
        <v>9630</v>
      </c>
      <c r="F605" s="153">
        <v>4176.42</v>
      </c>
      <c r="G605" s="153">
        <v>3034.27</v>
      </c>
      <c r="H605" s="153">
        <v>4856.32</v>
      </c>
      <c r="I605" s="153">
        <v>161941.73000000001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41039181553</v>
      </c>
      <c r="E607" s="157">
        <v>21430813994</v>
      </c>
      <c r="F607" s="157">
        <v>3801351178</v>
      </c>
      <c r="G607" s="157">
        <v>6595031909</v>
      </c>
      <c r="H607" s="157">
        <v>7715290546</v>
      </c>
      <c r="I607" s="157">
        <v>1496693926</v>
      </c>
    </row>
    <row r="608" spans="1:9" x14ac:dyDescent="0.2">
      <c r="A608" s="233" t="s">
        <v>112</v>
      </c>
      <c r="B608" s="234"/>
      <c r="C608" s="234"/>
      <c r="D608" s="158">
        <v>22023.040000000001</v>
      </c>
      <c r="E608" s="159">
        <v>22162.65</v>
      </c>
      <c r="F608" s="159">
        <v>55891.54</v>
      </c>
      <c r="G608" s="159">
        <v>16395.32</v>
      </c>
      <c r="H608" s="159">
        <v>18351.87</v>
      </c>
      <c r="I608" s="159">
        <v>257429.3</v>
      </c>
    </row>
    <row r="609" spans="1:9" x14ac:dyDescent="0.2">
      <c r="A609" s="233" t="s">
        <v>135</v>
      </c>
      <c r="B609" s="234"/>
      <c r="C609" s="234"/>
      <c r="D609" s="143">
        <v>1863466</v>
      </c>
      <c r="E609" s="144">
        <v>966979</v>
      </c>
      <c r="F609" s="144">
        <v>68013</v>
      </c>
      <c r="G609" s="144">
        <v>402251</v>
      </c>
      <c r="H609" s="144">
        <v>420409</v>
      </c>
      <c r="I609" s="144">
        <v>5814</v>
      </c>
    </row>
    <row r="610" spans="1:9" x14ac:dyDescent="0.2">
      <c r="A610" s="233" t="s">
        <v>113</v>
      </c>
      <c r="B610" s="234"/>
      <c r="C610" s="234"/>
      <c r="D610" s="87">
        <v>2.63E-2</v>
      </c>
      <c r="E610" s="89">
        <v>1.3599999999999999E-2</v>
      </c>
      <c r="F610" s="89">
        <v>1E-3</v>
      </c>
      <c r="G610" s="89">
        <v>5.7000000000000002E-3</v>
      </c>
      <c r="H610" s="89">
        <v>5.8999999999999999E-3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1.48</v>
      </c>
      <c r="E612" s="142">
        <v>0.4</v>
      </c>
      <c r="F612" s="142">
        <v>0.14000000000000001</v>
      </c>
      <c r="G612" s="142">
        <v>1.22</v>
      </c>
      <c r="H612" s="142">
        <v>0.3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0.93</v>
      </c>
      <c r="E613" s="142">
        <v>0.59</v>
      </c>
      <c r="F613" s="142">
        <v>7.0000000000000007E-2</v>
      </c>
      <c r="G613" s="142">
        <v>0.49</v>
      </c>
      <c r="H613" s="142">
        <v>0.33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0.83</v>
      </c>
      <c r="E614" s="142">
        <v>0.36</v>
      </c>
      <c r="F614" s="142">
        <v>0.06</v>
      </c>
      <c r="G614" s="142">
        <v>0.47</v>
      </c>
      <c r="H614" s="142">
        <v>0.38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0.42</v>
      </c>
      <c r="E615" s="142">
        <v>0.31</v>
      </c>
      <c r="F615" s="142">
        <v>0.04</v>
      </c>
      <c r="G615" s="142">
        <v>7.0000000000000007E-2</v>
      </c>
      <c r="H615" s="142">
        <v>0.22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24.99</v>
      </c>
      <c r="E616" s="142">
        <v>14.2</v>
      </c>
      <c r="F616" s="142">
        <v>1.75</v>
      </c>
      <c r="G616" s="142">
        <v>8.1199999999999992</v>
      </c>
      <c r="H616" s="142">
        <v>8.4499999999999993</v>
      </c>
      <c r="I616" s="142">
        <v>0.17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28.66</v>
      </c>
      <c r="E618" s="142">
        <v>15.86</v>
      </c>
      <c r="F618" s="142">
        <v>2.0699999999999998</v>
      </c>
      <c r="G618" s="142">
        <v>10.38</v>
      </c>
      <c r="H618" s="142">
        <v>9.68</v>
      </c>
      <c r="I618" s="142">
        <v>0.17</v>
      </c>
    </row>
    <row r="619" spans="1:9" x14ac:dyDescent="0.2">
      <c r="A619" s="263" t="s">
        <v>144</v>
      </c>
      <c r="B619" s="234"/>
      <c r="C619" s="234"/>
      <c r="D619" s="141">
        <v>27.18</v>
      </c>
      <c r="E619" s="142">
        <v>15.46</v>
      </c>
      <c r="F619" s="142">
        <v>1.92</v>
      </c>
      <c r="G619" s="142">
        <v>9.16</v>
      </c>
      <c r="H619" s="142">
        <v>9.3800000000000008</v>
      </c>
      <c r="I619" s="142">
        <v>0.17</v>
      </c>
    </row>
    <row r="620" spans="1:9" x14ac:dyDescent="0.2">
      <c r="A620" s="263" t="s">
        <v>145</v>
      </c>
      <c r="B620" s="234"/>
      <c r="C620" s="234"/>
      <c r="D620" s="141">
        <v>26.24</v>
      </c>
      <c r="E620" s="142">
        <v>14.87</v>
      </c>
      <c r="F620" s="142">
        <v>1.86</v>
      </c>
      <c r="G620" s="142">
        <v>8.66</v>
      </c>
      <c r="H620" s="142">
        <v>9.0399999999999991</v>
      </c>
      <c r="I620" s="142">
        <v>0.17</v>
      </c>
    </row>
    <row r="621" spans="1:9" x14ac:dyDescent="0.2">
      <c r="A621" s="263" t="s">
        <v>146</v>
      </c>
      <c r="B621" s="234"/>
      <c r="C621" s="234"/>
      <c r="D621" s="141">
        <v>25.41</v>
      </c>
      <c r="E621" s="142">
        <v>14.51</v>
      </c>
      <c r="F621" s="142">
        <v>1.79</v>
      </c>
      <c r="G621" s="142">
        <v>8.19</v>
      </c>
      <c r="H621" s="142">
        <v>8.67</v>
      </c>
      <c r="I621" s="142">
        <v>0.17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2340211</v>
      </c>
      <c r="E623" s="144">
        <v>625271</v>
      </c>
      <c r="F623" s="144">
        <v>248607</v>
      </c>
      <c r="G623" s="144">
        <v>1703444</v>
      </c>
      <c r="H623" s="144">
        <v>624660</v>
      </c>
      <c r="I623" s="144">
        <v>3533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0.57299999999999995</v>
      </c>
      <c r="E625" s="89">
        <v>0.32150000000000001</v>
      </c>
      <c r="F625" s="89">
        <v>0.71860000000000002</v>
      </c>
      <c r="G625" s="89">
        <v>0.71330000000000005</v>
      </c>
      <c r="H625" s="89">
        <v>0.62819999999999998</v>
      </c>
      <c r="I625" s="89">
        <v>0.87260000000000004</v>
      </c>
    </row>
    <row r="626" spans="1:9" x14ac:dyDescent="0.2">
      <c r="A626" s="233" t="s">
        <v>150</v>
      </c>
      <c r="B626" s="234"/>
      <c r="C626" s="234"/>
      <c r="D626" s="87">
        <v>3.5999999999999999E-3</v>
      </c>
      <c r="E626" s="89">
        <v>1.7100000000000001E-2</v>
      </c>
      <c r="F626" s="89">
        <v>0</v>
      </c>
      <c r="G626" s="89">
        <v>4.0000000000000002E-4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1.6000000000000001E-3</v>
      </c>
      <c r="E627" s="89">
        <v>7.7999999999999996E-3</v>
      </c>
      <c r="F627" s="89">
        <v>0</v>
      </c>
      <c r="G627" s="89">
        <v>2.0000000000000001E-4</v>
      </c>
      <c r="H627" s="89">
        <v>2.0000000000000001E-4</v>
      </c>
      <c r="I627" s="89">
        <v>2.9999999999999997E-4</v>
      </c>
    </row>
    <row r="628" spans="1:9" x14ac:dyDescent="0.2">
      <c r="A628" s="233" t="s">
        <v>152</v>
      </c>
      <c r="B628" s="234"/>
      <c r="C628" s="234"/>
      <c r="D628" s="87">
        <v>2.2000000000000001E-3</v>
      </c>
      <c r="E628" s="89">
        <v>6.1999999999999998E-3</v>
      </c>
      <c r="F628" s="89">
        <v>0</v>
      </c>
      <c r="G628" s="89">
        <v>1E-4</v>
      </c>
      <c r="H628" s="89">
        <v>6.7000000000000002E-3</v>
      </c>
      <c r="I628" s="89">
        <v>2.9999999999999997E-4</v>
      </c>
    </row>
    <row r="629" spans="1:9" x14ac:dyDescent="0.2">
      <c r="A629" s="233" t="s">
        <v>153</v>
      </c>
      <c r="B629" s="234"/>
      <c r="C629" s="234"/>
      <c r="D629" s="87">
        <v>0.1105</v>
      </c>
      <c r="E629" s="89">
        <v>4.7199999999999999E-2</v>
      </c>
      <c r="F629" s="89">
        <v>2.1299999999999999E-2</v>
      </c>
      <c r="G629" s="89">
        <v>0.1502</v>
      </c>
      <c r="H629" s="89">
        <v>1.84E-2</v>
      </c>
      <c r="I629" s="89">
        <v>1.3899999999999999E-2</v>
      </c>
    </row>
    <row r="630" spans="1:9" x14ac:dyDescent="0.2">
      <c r="A630" s="233" t="s">
        <v>154</v>
      </c>
      <c r="B630" s="234"/>
      <c r="C630" s="234"/>
      <c r="D630" s="87">
        <v>2.3E-2</v>
      </c>
      <c r="E630" s="89">
        <v>2.47E-2</v>
      </c>
      <c r="F630" s="89">
        <v>1.8700000000000001E-2</v>
      </c>
      <c r="G630" s="89">
        <v>2.2700000000000001E-2</v>
      </c>
      <c r="H630" s="89">
        <v>1.5100000000000001E-2</v>
      </c>
      <c r="I630" s="89">
        <v>8.2000000000000007E-3</v>
      </c>
    </row>
    <row r="631" spans="1:9" x14ac:dyDescent="0.2">
      <c r="A631" s="233" t="s">
        <v>155</v>
      </c>
      <c r="B631" s="234"/>
      <c r="C631" s="234"/>
      <c r="D631" s="87">
        <v>1.0500000000000001E-2</v>
      </c>
      <c r="E631" s="89">
        <v>2.2700000000000001E-2</v>
      </c>
      <c r="F631" s="89">
        <v>8.6999999999999994E-3</v>
      </c>
      <c r="G631" s="89">
        <v>4.7000000000000002E-3</v>
      </c>
      <c r="H631" s="89">
        <v>1.24E-2</v>
      </c>
      <c r="I631" s="89">
        <v>5.7000000000000002E-3</v>
      </c>
    </row>
    <row r="632" spans="1:9" x14ac:dyDescent="0.2">
      <c r="A632" s="233" t="s">
        <v>156</v>
      </c>
      <c r="B632" s="234"/>
      <c r="C632" s="234"/>
      <c r="D632" s="87">
        <v>1.0999999999999999E-2</v>
      </c>
      <c r="E632" s="89">
        <v>1.66E-2</v>
      </c>
      <c r="F632" s="89">
        <v>7.9000000000000008E-3</v>
      </c>
      <c r="G632" s="89">
        <v>8.3999999999999995E-3</v>
      </c>
      <c r="H632" s="89">
        <v>1.0999999999999999E-2</v>
      </c>
      <c r="I632" s="89">
        <v>1.4E-3</v>
      </c>
    </row>
    <row r="633" spans="1:9" x14ac:dyDescent="0.2">
      <c r="A633" s="233" t="s">
        <v>157</v>
      </c>
      <c r="B633" s="234"/>
      <c r="C633" s="234"/>
      <c r="D633" s="87">
        <v>5.3E-3</v>
      </c>
      <c r="E633" s="89">
        <v>1.43E-2</v>
      </c>
      <c r="F633" s="89">
        <v>5.1999999999999998E-3</v>
      </c>
      <c r="G633" s="89">
        <v>1E-3</v>
      </c>
      <c r="H633" s="89">
        <v>7.3000000000000001E-3</v>
      </c>
      <c r="I633" s="89">
        <v>1.6999999999999999E-3</v>
      </c>
    </row>
    <row r="634" spans="1:9" x14ac:dyDescent="0.2">
      <c r="A634" s="233" t="s">
        <v>158</v>
      </c>
      <c r="B634" s="234"/>
      <c r="C634" s="234"/>
      <c r="D634" s="87">
        <v>0.25919999999999999</v>
      </c>
      <c r="E634" s="89">
        <v>0.52180000000000004</v>
      </c>
      <c r="F634" s="89">
        <v>0.2195</v>
      </c>
      <c r="G634" s="89">
        <v>9.9000000000000005E-2</v>
      </c>
      <c r="H634" s="89">
        <v>0.30070000000000002</v>
      </c>
      <c r="I634" s="89">
        <v>9.6000000000000002E-2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0.42699999999999999</v>
      </c>
      <c r="E636" s="89">
        <v>0.67849999999999999</v>
      </c>
      <c r="F636" s="89">
        <v>0.28139999999999998</v>
      </c>
      <c r="G636" s="89">
        <v>0.28670000000000001</v>
      </c>
      <c r="H636" s="89">
        <v>0.37180000000000002</v>
      </c>
      <c r="I636" s="89">
        <v>0.12740000000000001</v>
      </c>
    </row>
    <row r="637" spans="1:9" x14ac:dyDescent="0.2">
      <c r="A637" s="233" t="s">
        <v>160</v>
      </c>
      <c r="B637" s="234"/>
      <c r="C637" s="234"/>
      <c r="D637" s="87">
        <v>0.42330000000000001</v>
      </c>
      <c r="E637" s="89">
        <v>0.6613</v>
      </c>
      <c r="F637" s="89">
        <v>0.28139999999999998</v>
      </c>
      <c r="G637" s="89">
        <v>0.2863</v>
      </c>
      <c r="H637" s="89">
        <v>0.37180000000000002</v>
      </c>
      <c r="I637" s="89">
        <v>0.12740000000000001</v>
      </c>
    </row>
    <row r="638" spans="1:9" x14ac:dyDescent="0.2">
      <c r="A638" s="233" t="s">
        <v>161</v>
      </c>
      <c r="B638" s="234"/>
      <c r="C638" s="234"/>
      <c r="D638" s="87">
        <v>0.42170000000000002</v>
      </c>
      <c r="E638" s="89">
        <v>0.65349999999999997</v>
      </c>
      <c r="F638" s="89">
        <v>0.28139999999999998</v>
      </c>
      <c r="G638" s="89">
        <v>0.28610000000000002</v>
      </c>
      <c r="H638" s="89">
        <v>0.37159999999999999</v>
      </c>
      <c r="I638" s="89">
        <v>0.12709999999999999</v>
      </c>
    </row>
    <row r="639" spans="1:9" x14ac:dyDescent="0.2">
      <c r="A639" s="233" t="s">
        <v>162</v>
      </c>
      <c r="B639" s="234"/>
      <c r="C639" s="234"/>
      <c r="D639" s="87">
        <v>0.41949999999999998</v>
      </c>
      <c r="E639" s="89">
        <v>0.64729999999999999</v>
      </c>
      <c r="F639" s="89">
        <v>0.28139999999999998</v>
      </c>
      <c r="G639" s="89">
        <v>0.28599999999999998</v>
      </c>
      <c r="H639" s="89">
        <v>0.3649</v>
      </c>
      <c r="I639" s="89">
        <v>0.1268</v>
      </c>
    </row>
    <row r="640" spans="1:9" x14ac:dyDescent="0.2">
      <c r="A640" s="233" t="s">
        <v>163</v>
      </c>
      <c r="B640" s="234"/>
      <c r="C640" s="234"/>
      <c r="D640" s="87">
        <v>0.309</v>
      </c>
      <c r="E640" s="89">
        <v>0.60009999999999997</v>
      </c>
      <c r="F640" s="89">
        <v>0.2601</v>
      </c>
      <c r="G640" s="89">
        <v>0.13589999999999999</v>
      </c>
      <c r="H640" s="89">
        <v>0.34649999999999997</v>
      </c>
      <c r="I640" s="89">
        <v>0.1129</v>
      </c>
    </row>
    <row r="641" spans="1:9" x14ac:dyDescent="0.2">
      <c r="A641" s="233" t="s">
        <v>164</v>
      </c>
      <c r="B641" s="234"/>
      <c r="C641" s="234"/>
      <c r="D641" s="87">
        <v>0.28599999999999998</v>
      </c>
      <c r="E641" s="89">
        <v>0.57530000000000003</v>
      </c>
      <c r="F641" s="89">
        <v>0.2414</v>
      </c>
      <c r="G641" s="89">
        <v>0.1132</v>
      </c>
      <c r="H641" s="89">
        <v>0.33139999999999997</v>
      </c>
      <c r="I641" s="89">
        <v>0.1047</v>
      </c>
    </row>
    <row r="642" spans="1:9" x14ac:dyDescent="0.2">
      <c r="A642" s="233" t="s">
        <v>165</v>
      </c>
      <c r="B642" s="234"/>
      <c r="C642" s="234"/>
      <c r="D642" s="87">
        <v>0.27550000000000002</v>
      </c>
      <c r="E642" s="89">
        <v>0.55259999999999998</v>
      </c>
      <c r="F642" s="89">
        <v>0.2326</v>
      </c>
      <c r="G642" s="89">
        <v>0.1084</v>
      </c>
      <c r="H642" s="89">
        <v>0.31900000000000001</v>
      </c>
      <c r="I642" s="89">
        <v>9.9099999999999994E-2</v>
      </c>
    </row>
    <row r="643" spans="1:9" x14ac:dyDescent="0.2">
      <c r="A643" s="233" t="s">
        <v>166</v>
      </c>
      <c r="B643" s="234"/>
      <c r="C643" s="234"/>
      <c r="D643" s="87">
        <v>0.26450000000000001</v>
      </c>
      <c r="E643" s="89">
        <v>0.53610000000000002</v>
      </c>
      <c r="F643" s="89">
        <v>0.22470000000000001</v>
      </c>
      <c r="G643" s="89">
        <v>0.10009999999999999</v>
      </c>
      <c r="H643" s="89">
        <v>0.308</v>
      </c>
      <c r="I643" s="89">
        <v>9.7699999999999995E-2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4.4621113622937691E-2</v>
      </c>
      <c r="C772" s="96">
        <f t="shared" ref="C772:C779" si="24">-D68/$B$58</f>
        <v>-4.389223672775544E-2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8.0012742555359853E-2</v>
      </c>
      <c r="C773" s="96">
        <f t="shared" si="24"/>
        <v>-7.0477313749271811E-2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2.6487188547526047E-2</v>
      </c>
      <c r="C774" s="96">
        <f t="shared" si="24"/>
        <v>-2.471155302280972E-2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6.0084081765184989E-2</v>
      </c>
      <c r="C775" s="96">
        <f t="shared" si="24"/>
        <v>-5.8358584239341753E-2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8.8887509430718839E-2</v>
      </c>
      <c r="C776" s="96">
        <f t="shared" si="24"/>
        <v>-9.4599489479206031E-2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7.0611015079600048E-2</v>
      </c>
      <c r="C777" s="96">
        <f t="shared" si="24"/>
        <v>-7.8696534816235703E-2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6.7751102694900381E-2</v>
      </c>
      <c r="C778" s="96">
        <f t="shared" si="24"/>
        <v>-6.7485064333532976E-2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5.6963929291096449E-2</v>
      </c>
      <c r="C779" s="96">
        <f t="shared" si="24"/>
        <v>-6.6360540644522265E-2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50.73</v>
      </c>
      <c r="D785" s="97">
        <v>82.42</v>
      </c>
      <c r="E785" s="97">
        <v>95.05</v>
      </c>
      <c r="F785" s="97">
        <v>82.11</v>
      </c>
      <c r="G785" s="94">
        <v>24.72</v>
      </c>
      <c r="H785" s="97">
        <v>40.31</v>
      </c>
      <c r="I785" s="97">
        <v>31.82</v>
      </c>
      <c r="J785" s="97">
        <v>30.7</v>
      </c>
      <c r="K785" s="94">
        <v>10.220000000000001</v>
      </c>
      <c r="L785" s="94">
        <v>14.53</v>
      </c>
      <c r="M785" s="94">
        <v>27.4</v>
      </c>
      <c r="N785" s="97">
        <v>16.47</v>
      </c>
      <c r="O785" s="94">
        <v>1.7</v>
      </c>
      <c r="P785" s="94">
        <v>1.9</v>
      </c>
      <c r="Q785" s="94">
        <v>2.99</v>
      </c>
      <c r="R785" s="97">
        <v>2.65</v>
      </c>
      <c r="W785" s="93"/>
    </row>
    <row r="786" spans="1:23" x14ac:dyDescent="0.2">
      <c r="A786" s="94"/>
      <c r="B786" s="94" t="s">
        <v>225</v>
      </c>
      <c r="C786" s="94">
        <v>48.32</v>
      </c>
      <c r="D786" s="97">
        <v>78.540000000000006</v>
      </c>
      <c r="E786" s="97">
        <v>107</v>
      </c>
      <c r="F786" s="97">
        <v>86.56</v>
      </c>
      <c r="G786" s="94">
        <v>23.26</v>
      </c>
      <c r="H786" s="97">
        <v>34.06</v>
      </c>
      <c r="I786" s="97">
        <v>38.24</v>
      </c>
      <c r="J786" s="97">
        <v>33.07</v>
      </c>
      <c r="K786" s="94">
        <v>11.89</v>
      </c>
      <c r="L786" s="94">
        <v>17.28</v>
      </c>
      <c r="M786" s="94">
        <v>28.49</v>
      </c>
      <c r="N786" s="97">
        <v>19.25</v>
      </c>
      <c r="O786" s="94">
        <v>1.22</v>
      </c>
      <c r="P786" s="94">
        <v>2.5499999999999998</v>
      </c>
      <c r="Q786" s="94">
        <v>3.36</v>
      </c>
      <c r="R786" s="97">
        <v>2.61</v>
      </c>
      <c r="W786" s="93"/>
    </row>
    <row r="787" spans="1:23" x14ac:dyDescent="0.2">
      <c r="A787" s="94"/>
      <c r="B787" s="94" t="s">
        <v>226</v>
      </c>
      <c r="C787" s="94">
        <v>55.01</v>
      </c>
      <c r="D787" s="97">
        <v>82.31</v>
      </c>
      <c r="E787" s="97">
        <v>138.72</v>
      </c>
      <c r="F787" s="97">
        <v>107.41</v>
      </c>
      <c r="G787" s="94">
        <v>25.98</v>
      </c>
      <c r="H787" s="97">
        <v>33.79</v>
      </c>
      <c r="I787" s="97">
        <v>46.73</v>
      </c>
      <c r="J787" s="97">
        <v>38.950000000000003</v>
      </c>
      <c r="K787" s="94">
        <v>13.01</v>
      </c>
      <c r="L787" s="94">
        <v>17.45</v>
      </c>
      <c r="M787" s="94">
        <v>40.14</v>
      </c>
      <c r="N787" s="97">
        <v>26.55</v>
      </c>
      <c r="O787" s="94">
        <v>1.66</v>
      </c>
      <c r="P787" s="94">
        <v>2.2400000000000002</v>
      </c>
      <c r="Q787" s="94">
        <v>5.57</v>
      </c>
      <c r="R787" s="97">
        <v>2.89</v>
      </c>
      <c r="W787" s="93"/>
    </row>
    <row r="788" spans="1:23" x14ac:dyDescent="0.2">
      <c r="A788" s="94"/>
      <c r="B788" s="94" t="s">
        <v>227</v>
      </c>
      <c r="C788" s="94">
        <v>58.41</v>
      </c>
      <c r="D788" s="97">
        <v>63.13</v>
      </c>
      <c r="E788" s="97">
        <v>115.32</v>
      </c>
      <c r="F788" s="97">
        <v>92.03</v>
      </c>
      <c r="G788" s="94">
        <v>25.03</v>
      </c>
      <c r="H788" s="97">
        <v>29.71</v>
      </c>
      <c r="I788" s="97">
        <v>38.130000000000003</v>
      </c>
      <c r="J788" s="97">
        <v>32.840000000000003</v>
      </c>
      <c r="K788" s="94">
        <v>14.43</v>
      </c>
      <c r="L788" s="94">
        <v>6.93</v>
      </c>
      <c r="M788" s="94">
        <v>33.07</v>
      </c>
      <c r="N788" s="97">
        <v>21.97</v>
      </c>
      <c r="O788" s="94">
        <v>2.2799999999999998</v>
      </c>
      <c r="P788" s="94">
        <v>1.39</v>
      </c>
      <c r="Q788" s="94">
        <v>3.6</v>
      </c>
      <c r="R788" s="97">
        <v>3.23</v>
      </c>
      <c r="W788" s="93"/>
    </row>
    <row r="789" spans="1:23" x14ac:dyDescent="0.2">
      <c r="A789" s="94"/>
      <c r="B789" s="94" t="s">
        <v>228</v>
      </c>
      <c r="C789" s="94">
        <v>67.37</v>
      </c>
      <c r="D789" s="97">
        <v>81.599999999999994</v>
      </c>
      <c r="E789" s="97">
        <v>109.48</v>
      </c>
      <c r="F789" s="97">
        <v>103.16</v>
      </c>
      <c r="G789" s="94">
        <v>27.51</v>
      </c>
      <c r="H789" s="97">
        <v>33.72</v>
      </c>
      <c r="I789" s="97">
        <v>36.4</v>
      </c>
      <c r="J789" s="97">
        <v>36.06</v>
      </c>
      <c r="K789" s="94">
        <v>18.100000000000001</v>
      </c>
      <c r="L789" s="94">
        <v>21.36</v>
      </c>
      <c r="M789" s="94">
        <v>30.09</v>
      </c>
      <c r="N789" s="97">
        <v>23.84</v>
      </c>
      <c r="O789" s="94">
        <v>2.75</v>
      </c>
      <c r="P789" s="94">
        <v>3.26</v>
      </c>
      <c r="Q789" s="94">
        <v>4.8600000000000003</v>
      </c>
      <c r="R789" s="97">
        <v>5.03</v>
      </c>
      <c r="W789" s="93"/>
    </row>
    <row r="790" spans="1:23" x14ac:dyDescent="0.2">
      <c r="A790" s="94"/>
      <c r="B790" s="94" t="s">
        <v>229</v>
      </c>
      <c r="C790" s="94">
        <v>64.86</v>
      </c>
      <c r="D790" s="97">
        <v>75.28</v>
      </c>
      <c r="E790" s="97">
        <v>105.81</v>
      </c>
      <c r="F790" s="97">
        <v>101.4</v>
      </c>
      <c r="G790" s="94">
        <v>23.33</v>
      </c>
      <c r="H790" s="97">
        <v>31.04</v>
      </c>
      <c r="I790" s="97">
        <v>33.99</v>
      </c>
      <c r="J790" s="97">
        <v>32.06</v>
      </c>
      <c r="K790" s="94">
        <v>17.899999999999999</v>
      </c>
      <c r="L790" s="94">
        <v>17.18</v>
      </c>
      <c r="M790" s="94">
        <v>30.9</v>
      </c>
      <c r="N790" s="97">
        <v>27.74</v>
      </c>
      <c r="O790" s="94">
        <v>2.78</v>
      </c>
      <c r="P790" s="94">
        <v>3.19</v>
      </c>
      <c r="Q790" s="94">
        <v>4.3099999999999996</v>
      </c>
      <c r="R790" s="97">
        <v>2.75</v>
      </c>
      <c r="W790" s="93"/>
    </row>
    <row r="791" spans="1:23" x14ac:dyDescent="0.2">
      <c r="A791" s="94"/>
      <c r="B791" s="94" t="s">
        <v>230</v>
      </c>
      <c r="C791" s="94">
        <v>64.010000000000005</v>
      </c>
      <c r="D791" s="97">
        <v>94.95</v>
      </c>
      <c r="E791" s="97">
        <v>89.78</v>
      </c>
      <c r="F791" s="97">
        <v>83.23</v>
      </c>
      <c r="G791" s="94">
        <v>25.23</v>
      </c>
      <c r="H791" s="97">
        <v>47.71</v>
      </c>
      <c r="I791" s="97">
        <v>32.29</v>
      </c>
      <c r="J791" s="97">
        <v>25.64</v>
      </c>
      <c r="K791" s="94">
        <v>18.27</v>
      </c>
      <c r="L791" s="94">
        <v>16.940000000000001</v>
      </c>
      <c r="M791" s="94">
        <v>20.2</v>
      </c>
      <c r="N791" s="97">
        <v>19.559999999999999</v>
      </c>
      <c r="O791" s="94">
        <v>2.2799999999999998</v>
      </c>
      <c r="P791" s="94">
        <v>2.44</v>
      </c>
      <c r="Q791" s="94">
        <v>2.72</v>
      </c>
      <c r="R791" s="97">
        <v>3.06</v>
      </c>
      <c r="W791" s="93"/>
    </row>
    <row r="792" spans="1:23" x14ac:dyDescent="0.2">
      <c r="A792" s="94"/>
      <c r="B792" s="94" t="s">
        <v>231</v>
      </c>
      <c r="C792" s="94">
        <v>66.39</v>
      </c>
      <c r="D792" s="97">
        <v>89.34</v>
      </c>
      <c r="E792" s="97">
        <v>94.27</v>
      </c>
      <c r="F792" s="97">
        <v>97.22</v>
      </c>
      <c r="G792" s="94">
        <v>28.05</v>
      </c>
      <c r="H792" s="97">
        <v>36.71</v>
      </c>
      <c r="I792" s="97">
        <v>34.43</v>
      </c>
      <c r="J792" s="97">
        <v>32.700000000000003</v>
      </c>
      <c r="K792" s="94">
        <v>17.32</v>
      </c>
      <c r="L792" s="94">
        <v>21.63</v>
      </c>
      <c r="M792" s="94">
        <v>23.29</v>
      </c>
      <c r="N792" s="97">
        <v>26.05</v>
      </c>
      <c r="O792" s="94">
        <v>2.65</v>
      </c>
      <c r="P792" s="94">
        <v>2.5099999999999998</v>
      </c>
      <c r="Q792" s="94">
        <v>2.78</v>
      </c>
      <c r="R792" s="97">
        <v>3.26</v>
      </c>
      <c r="W792" s="93"/>
    </row>
    <row r="793" spans="1:23" x14ac:dyDescent="0.2">
      <c r="A793" s="94"/>
      <c r="B793" s="94" t="s">
        <v>232</v>
      </c>
      <c r="C793" s="94">
        <v>79.33</v>
      </c>
      <c r="D793" s="97">
        <v>106.25</v>
      </c>
      <c r="E793" s="97">
        <v>105.23</v>
      </c>
      <c r="F793" s="97">
        <v>105.47</v>
      </c>
      <c r="G793" s="94">
        <v>35.659999999999997</v>
      </c>
      <c r="H793" s="97">
        <v>43.02</v>
      </c>
      <c r="I793" s="97">
        <v>41.63</v>
      </c>
      <c r="J793" s="97">
        <v>32.43</v>
      </c>
      <c r="K793" s="94">
        <v>17.690000000000001</v>
      </c>
      <c r="L793" s="94">
        <v>25.94</v>
      </c>
      <c r="M793" s="94">
        <v>22.38</v>
      </c>
      <c r="N793" s="97">
        <v>26.79</v>
      </c>
      <c r="O793" s="94">
        <v>1.94</v>
      </c>
      <c r="P793" s="94">
        <v>3.5</v>
      </c>
      <c r="Q793" s="94">
        <v>3.4</v>
      </c>
      <c r="R793" s="97">
        <v>4.6500000000000004</v>
      </c>
      <c r="W793" s="93"/>
    </row>
    <row r="794" spans="1:23" x14ac:dyDescent="0.2">
      <c r="A794" s="94"/>
      <c r="B794" s="94" t="s">
        <v>233</v>
      </c>
      <c r="C794" s="94">
        <v>78.37</v>
      </c>
      <c r="D794" s="97">
        <v>112.09</v>
      </c>
      <c r="E794" s="97">
        <v>111.75</v>
      </c>
      <c r="F794" s="97">
        <v>97.46</v>
      </c>
      <c r="G794" s="94">
        <v>33.549999999999997</v>
      </c>
      <c r="H794" s="97">
        <v>42.65</v>
      </c>
      <c r="I794" s="97">
        <v>41.7</v>
      </c>
      <c r="J794" s="97">
        <v>34.06</v>
      </c>
      <c r="K794" s="94">
        <v>19.73</v>
      </c>
      <c r="L794" s="94">
        <v>27.2</v>
      </c>
      <c r="M794" s="94">
        <v>25.81</v>
      </c>
      <c r="N794" s="97">
        <v>24.28</v>
      </c>
      <c r="O794" s="94">
        <v>1.6</v>
      </c>
      <c r="P794" s="94">
        <v>3.29</v>
      </c>
      <c r="Q794" s="94">
        <v>3.46</v>
      </c>
      <c r="R794" s="97">
        <v>2.21</v>
      </c>
      <c r="W794" s="93"/>
    </row>
    <row r="795" spans="1:23" x14ac:dyDescent="0.2">
      <c r="A795" s="94"/>
      <c r="B795" s="94" t="s">
        <v>234</v>
      </c>
      <c r="C795" s="94">
        <v>87.27</v>
      </c>
      <c r="D795" s="97">
        <v>101.7</v>
      </c>
      <c r="E795" s="97">
        <v>105.47</v>
      </c>
      <c r="F795" s="97">
        <v>94.64</v>
      </c>
      <c r="G795" s="94">
        <v>32.799999999999997</v>
      </c>
      <c r="H795" s="97">
        <v>36.78</v>
      </c>
      <c r="I795" s="97">
        <v>38.44</v>
      </c>
      <c r="J795" s="97">
        <v>34.909999999999997</v>
      </c>
      <c r="K795" s="94">
        <v>19.899999999999999</v>
      </c>
      <c r="L795" s="94">
        <v>28.59</v>
      </c>
      <c r="M795" s="94">
        <v>25.57</v>
      </c>
      <c r="N795" s="97">
        <v>19.73</v>
      </c>
      <c r="O795" s="94">
        <v>2.65</v>
      </c>
      <c r="P795" s="94">
        <v>3.36</v>
      </c>
      <c r="Q795" s="94">
        <v>3.67</v>
      </c>
      <c r="R795" s="97">
        <v>3.09</v>
      </c>
      <c r="W795" s="93"/>
    </row>
    <row r="796" spans="1:23" x14ac:dyDescent="0.2">
      <c r="A796" s="94"/>
      <c r="B796" s="94" t="s">
        <v>235</v>
      </c>
      <c r="C796" s="94">
        <v>75.45</v>
      </c>
      <c r="D796" s="97">
        <v>87.81</v>
      </c>
      <c r="E796" s="97">
        <v>88.02</v>
      </c>
      <c r="F796" s="97"/>
      <c r="G796" s="94">
        <v>36.5</v>
      </c>
      <c r="H796" s="97">
        <v>31.41</v>
      </c>
      <c r="I796" s="97">
        <v>33.549999999999997</v>
      </c>
      <c r="J796" s="97"/>
      <c r="K796" s="94">
        <v>15.42</v>
      </c>
      <c r="L796" s="94">
        <v>24.76</v>
      </c>
      <c r="M796" s="94">
        <v>18.78</v>
      </c>
      <c r="N796" s="97"/>
      <c r="O796" s="94">
        <v>2.21</v>
      </c>
      <c r="P796" s="94">
        <v>2.44</v>
      </c>
      <c r="Q796" s="94">
        <v>2.14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0.17</v>
      </c>
      <c r="D801" s="97">
        <v>0.1</v>
      </c>
      <c r="E801" s="97">
        <v>0.34</v>
      </c>
      <c r="F801" s="97">
        <v>0.31</v>
      </c>
      <c r="G801" s="94">
        <v>8.52</v>
      </c>
      <c r="H801" s="97">
        <v>9.58</v>
      </c>
      <c r="I801" s="97">
        <v>13.79</v>
      </c>
      <c r="J801" s="97">
        <v>13.21</v>
      </c>
      <c r="K801" s="94">
        <v>0.85</v>
      </c>
      <c r="L801" s="94">
        <v>0.88</v>
      </c>
      <c r="M801" s="94">
        <v>1.6</v>
      </c>
      <c r="N801" s="97">
        <v>1.22</v>
      </c>
      <c r="O801" s="94">
        <v>4.55</v>
      </c>
      <c r="P801" s="94">
        <v>15.11</v>
      </c>
      <c r="Q801" s="94">
        <v>17.11</v>
      </c>
      <c r="R801" s="97">
        <v>17.559999999999999</v>
      </c>
    </row>
    <row r="802" spans="1:18" x14ac:dyDescent="0.2">
      <c r="A802" s="94"/>
      <c r="B802" s="94" t="s">
        <v>225</v>
      </c>
      <c r="C802" s="94">
        <v>0.03</v>
      </c>
      <c r="D802" s="97">
        <v>0.31</v>
      </c>
      <c r="E802" s="97">
        <v>0.37</v>
      </c>
      <c r="F802" s="97">
        <v>0.65</v>
      </c>
      <c r="G802" s="94">
        <v>6.38</v>
      </c>
      <c r="H802" s="97">
        <v>10.56</v>
      </c>
      <c r="I802" s="97">
        <v>14.81</v>
      </c>
      <c r="J802" s="97">
        <v>10.39</v>
      </c>
      <c r="K802" s="94">
        <v>0.57999999999999996</v>
      </c>
      <c r="L802" s="94">
        <v>0.78</v>
      </c>
      <c r="M802" s="94">
        <v>2.17</v>
      </c>
      <c r="N802" s="97">
        <v>1.7</v>
      </c>
      <c r="O802" s="94">
        <v>4.96</v>
      </c>
      <c r="P802" s="94">
        <v>13.01</v>
      </c>
      <c r="Q802" s="94">
        <v>19.559999999999999</v>
      </c>
      <c r="R802" s="97">
        <v>18.88</v>
      </c>
    </row>
    <row r="803" spans="1:18" x14ac:dyDescent="0.2">
      <c r="A803" s="94"/>
      <c r="B803" s="94" t="s">
        <v>226</v>
      </c>
      <c r="C803" s="94">
        <v>7.0000000000000007E-2</v>
      </c>
      <c r="D803" s="97">
        <v>0.2</v>
      </c>
      <c r="E803" s="97">
        <v>0.34</v>
      </c>
      <c r="F803" s="97">
        <v>0.88</v>
      </c>
      <c r="G803" s="94">
        <v>7.61</v>
      </c>
      <c r="H803" s="97">
        <v>10.09</v>
      </c>
      <c r="I803" s="97">
        <v>19.489999999999998</v>
      </c>
      <c r="J803" s="97">
        <v>15.01</v>
      </c>
      <c r="K803" s="94">
        <v>0.92</v>
      </c>
      <c r="L803" s="94">
        <v>1.26</v>
      </c>
      <c r="M803" s="94">
        <v>2.5099999999999998</v>
      </c>
      <c r="N803" s="97">
        <v>1.73</v>
      </c>
      <c r="O803" s="94">
        <v>5.77</v>
      </c>
      <c r="P803" s="94">
        <v>17.28</v>
      </c>
      <c r="Q803" s="94">
        <v>23.94</v>
      </c>
      <c r="R803" s="97">
        <v>21.39</v>
      </c>
    </row>
    <row r="804" spans="1:18" x14ac:dyDescent="0.2">
      <c r="A804" s="94"/>
      <c r="B804" s="94" t="s">
        <v>227</v>
      </c>
      <c r="C804" s="94">
        <v>0.03</v>
      </c>
      <c r="D804" s="97">
        <v>0.27</v>
      </c>
      <c r="E804" s="97">
        <v>0.54</v>
      </c>
      <c r="F804" s="97">
        <v>0.27</v>
      </c>
      <c r="G804" s="94">
        <v>7.5</v>
      </c>
      <c r="H804" s="97">
        <v>9.81</v>
      </c>
      <c r="I804" s="97">
        <v>18.510000000000002</v>
      </c>
      <c r="J804" s="97">
        <v>15.62</v>
      </c>
      <c r="K804" s="94">
        <v>0.95</v>
      </c>
      <c r="L804" s="94">
        <v>1.19</v>
      </c>
      <c r="M804" s="94">
        <v>1.97</v>
      </c>
      <c r="N804" s="97">
        <v>1.19</v>
      </c>
      <c r="O804" s="94">
        <v>8.18</v>
      </c>
      <c r="P804" s="94">
        <v>13.82</v>
      </c>
      <c r="Q804" s="94">
        <v>19.489999999999998</v>
      </c>
      <c r="R804" s="97">
        <v>16.91</v>
      </c>
    </row>
    <row r="805" spans="1:18" x14ac:dyDescent="0.2">
      <c r="A805" s="94"/>
      <c r="B805" s="94" t="s">
        <v>228</v>
      </c>
      <c r="C805" s="94">
        <v>0.17</v>
      </c>
      <c r="D805" s="97">
        <v>0.34</v>
      </c>
      <c r="E805" s="97">
        <v>0.61</v>
      </c>
      <c r="F805" s="97">
        <v>0.98</v>
      </c>
      <c r="G805" s="94">
        <v>7.74</v>
      </c>
      <c r="H805" s="97">
        <v>12.67</v>
      </c>
      <c r="I805" s="97">
        <v>16.13</v>
      </c>
      <c r="J805" s="97">
        <v>17.05</v>
      </c>
      <c r="K805" s="94">
        <v>0.98</v>
      </c>
      <c r="L805" s="94">
        <v>1.0900000000000001</v>
      </c>
      <c r="M805" s="94">
        <v>2</v>
      </c>
      <c r="N805" s="97">
        <v>2.0699999999999998</v>
      </c>
      <c r="O805" s="94">
        <v>10.119999999999999</v>
      </c>
      <c r="P805" s="94">
        <v>9.17</v>
      </c>
      <c r="Q805" s="94">
        <v>19.39</v>
      </c>
      <c r="R805" s="97">
        <v>18.13</v>
      </c>
    </row>
    <row r="806" spans="1:18" x14ac:dyDescent="0.2">
      <c r="A806" s="94"/>
      <c r="B806" s="94" t="s">
        <v>229</v>
      </c>
      <c r="C806" s="94">
        <v>0.2</v>
      </c>
      <c r="D806" s="97">
        <v>0.24</v>
      </c>
      <c r="E806" s="97">
        <v>0.78</v>
      </c>
      <c r="F806" s="97">
        <v>0.81</v>
      </c>
      <c r="G806" s="94">
        <v>10.8</v>
      </c>
      <c r="H806" s="97">
        <v>11.07</v>
      </c>
      <c r="I806" s="97">
        <v>14.98</v>
      </c>
      <c r="J806" s="97">
        <v>15.86</v>
      </c>
      <c r="K806" s="94">
        <v>1.46</v>
      </c>
      <c r="L806" s="94">
        <v>1.49</v>
      </c>
      <c r="M806" s="94">
        <v>1.6</v>
      </c>
      <c r="N806" s="97">
        <v>2</v>
      </c>
      <c r="O806" s="94">
        <v>8.39</v>
      </c>
      <c r="P806" s="94">
        <v>11.07</v>
      </c>
      <c r="Q806" s="94">
        <v>19.25</v>
      </c>
      <c r="R806" s="97">
        <v>20.170000000000002</v>
      </c>
    </row>
    <row r="807" spans="1:18" x14ac:dyDescent="0.2">
      <c r="A807" s="94"/>
      <c r="B807" s="94" t="s">
        <v>230</v>
      </c>
      <c r="C807" s="94">
        <v>0.24</v>
      </c>
      <c r="D807" s="97">
        <v>0.31</v>
      </c>
      <c r="E807" s="97">
        <v>0.37</v>
      </c>
      <c r="F807" s="97">
        <v>0.54</v>
      </c>
      <c r="G807" s="94">
        <v>8.08</v>
      </c>
      <c r="H807" s="97">
        <v>13.89</v>
      </c>
      <c r="I807" s="97">
        <v>15.15</v>
      </c>
      <c r="J807" s="97">
        <v>13.35</v>
      </c>
      <c r="K807" s="94">
        <v>0.81</v>
      </c>
      <c r="L807" s="94">
        <v>1.73</v>
      </c>
      <c r="M807" s="94">
        <v>1.63</v>
      </c>
      <c r="N807" s="97">
        <v>1.39</v>
      </c>
      <c r="O807" s="94">
        <v>9.1</v>
      </c>
      <c r="P807" s="94">
        <v>11.92</v>
      </c>
      <c r="Q807" s="94">
        <v>17.420000000000002</v>
      </c>
      <c r="R807" s="97">
        <v>19.7</v>
      </c>
    </row>
    <row r="808" spans="1:18" x14ac:dyDescent="0.2">
      <c r="A808" s="94"/>
      <c r="B808" s="94" t="s">
        <v>231</v>
      </c>
      <c r="C808" s="94">
        <v>0.27</v>
      </c>
      <c r="D808" s="97">
        <v>0.31</v>
      </c>
      <c r="E808" s="97">
        <v>0.34</v>
      </c>
      <c r="F808" s="97">
        <v>0.57999999999999996</v>
      </c>
      <c r="G808" s="94">
        <v>9</v>
      </c>
      <c r="H808" s="97">
        <v>13.28</v>
      </c>
      <c r="I808" s="97">
        <v>13.65</v>
      </c>
      <c r="J808" s="97">
        <v>12.97</v>
      </c>
      <c r="K808" s="94">
        <v>0.98</v>
      </c>
      <c r="L808" s="94">
        <v>1.19</v>
      </c>
      <c r="M808" s="94">
        <v>2.34</v>
      </c>
      <c r="N808" s="97">
        <v>1.83</v>
      </c>
      <c r="O808" s="94">
        <v>8.1199999999999992</v>
      </c>
      <c r="P808" s="94">
        <v>13.72</v>
      </c>
      <c r="Q808" s="94">
        <v>17.420000000000002</v>
      </c>
      <c r="R808" s="97">
        <v>19.829999999999998</v>
      </c>
    </row>
    <row r="809" spans="1:18" x14ac:dyDescent="0.2">
      <c r="A809" s="94"/>
      <c r="B809" s="94" t="s">
        <v>232</v>
      </c>
      <c r="C809" s="94">
        <v>0.14000000000000001</v>
      </c>
      <c r="D809" s="97">
        <v>0.75</v>
      </c>
      <c r="E809" s="97">
        <v>1.1200000000000001</v>
      </c>
      <c r="F809" s="97">
        <v>1.05</v>
      </c>
      <c r="G809" s="94">
        <v>11.27</v>
      </c>
      <c r="H809" s="97">
        <v>14.43</v>
      </c>
      <c r="I809" s="97">
        <v>14.74</v>
      </c>
      <c r="J809" s="97">
        <v>15.55</v>
      </c>
      <c r="K809" s="94">
        <v>0.85</v>
      </c>
      <c r="L809" s="94">
        <v>2.31</v>
      </c>
      <c r="M809" s="94">
        <v>1.87</v>
      </c>
      <c r="N809" s="97">
        <v>1.94</v>
      </c>
      <c r="O809" s="94">
        <v>11.78</v>
      </c>
      <c r="P809" s="94">
        <v>16.3</v>
      </c>
      <c r="Q809" s="94">
        <v>20.100000000000001</v>
      </c>
      <c r="R809" s="97">
        <v>23.06</v>
      </c>
    </row>
    <row r="810" spans="1:18" x14ac:dyDescent="0.2">
      <c r="A810" s="94"/>
      <c r="B810" s="94" t="s">
        <v>233</v>
      </c>
      <c r="C810" s="94">
        <v>0.27</v>
      </c>
      <c r="D810" s="97">
        <v>0.51</v>
      </c>
      <c r="E810" s="97">
        <v>0.68</v>
      </c>
      <c r="F810" s="97">
        <v>0.48</v>
      </c>
      <c r="G810" s="94">
        <v>10.66</v>
      </c>
      <c r="H810" s="97">
        <v>17.93</v>
      </c>
      <c r="I810" s="97">
        <v>16.27</v>
      </c>
      <c r="J810" s="97">
        <v>13.24</v>
      </c>
      <c r="K810" s="94">
        <v>1.05</v>
      </c>
      <c r="L810" s="94">
        <v>1.6</v>
      </c>
      <c r="M810" s="94">
        <v>2.34</v>
      </c>
      <c r="N810" s="97">
        <v>3.19</v>
      </c>
      <c r="O810" s="94">
        <v>11.51</v>
      </c>
      <c r="P810" s="94">
        <v>18.91</v>
      </c>
      <c r="Q810" s="94">
        <v>21.5</v>
      </c>
      <c r="R810" s="97">
        <v>20</v>
      </c>
    </row>
    <row r="811" spans="1:18" x14ac:dyDescent="0.2">
      <c r="A811" s="94"/>
      <c r="B811" s="94" t="s">
        <v>234</v>
      </c>
      <c r="C811" s="94">
        <v>0.14000000000000001</v>
      </c>
      <c r="D811" s="97">
        <v>0.61</v>
      </c>
      <c r="E811" s="97">
        <v>0.34</v>
      </c>
      <c r="F811" s="97">
        <v>0.61</v>
      </c>
      <c r="G811" s="94">
        <v>11.61</v>
      </c>
      <c r="H811" s="97">
        <v>13.72</v>
      </c>
      <c r="I811" s="97">
        <v>14.36</v>
      </c>
      <c r="J811" s="97">
        <v>13.79</v>
      </c>
      <c r="K811" s="94">
        <v>1.29</v>
      </c>
      <c r="L811" s="94">
        <v>1.53</v>
      </c>
      <c r="M811" s="94">
        <v>2</v>
      </c>
      <c r="N811" s="97">
        <v>1.7</v>
      </c>
      <c r="O811" s="94">
        <v>18.88</v>
      </c>
      <c r="P811" s="94">
        <v>17.11</v>
      </c>
      <c r="Q811" s="94">
        <v>21.09</v>
      </c>
      <c r="R811" s="97">
        <v>20.82</v>
      </c>
    </row>
    <row r="812" spans="1:18" x14ac:dyDescent="0.2">
      <c r="A812" s="94"/>
      <c r="B812" s="94" t="s">
        <v>235</v>
      </c>
      <c r="C812" s="94">
        <v>0.17</v>
      </c>
      <c r="D812" s="97">
        <v>0.2</v>
      </c>
      <c r="E812" s="97">
        <v>0.27</v>
      </c>
      <c r="F812" s="97"/>
      <c r="G812" s="94">
        <v>9.75</v>
      </c>
      <c r="H812" s="97">
        <v>13.11</v>
      </c>
      <c r="I812" s="97">
        <v>14.43</v>
      </c>
      <c r="J812" s="97"/>
      <c r="K812" s="94">
        <v>1.63</v>
      </c>
      <c r="L812" s="94">
        <v>1.22</v>
      </c>
      <c r="M812" s="94">
        <v>0.98</v>
      </c>
      <c r="N812" s="97"/>
      <c r="O812" s="94">
        <v>9.7799999999999994</v>
      </c>
      <c r="P812" s="94">
        <v>14.67</v>
      </c>
      <c r="Q812" s="94">
        <v>17.86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2601203</v>
      </c>
      <c r="D818" s="101">
        <v>689802</v>
      </c>
      <c r="E818" s="101">
        <v>1903579</v>
      </c>
      <c r="F818" s="101">
        <v>640266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2595243</v>
      </c>
      <c r="D819" s="101">
        <v>679263</v>
      </c>
      <c r="E819" s="101">
        <v>1896537</v>
      </c>
      <c r="F819" s="101">
        <v>645921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2564658</v>
      </c>
      <c r="D820" s="101">
        <v>675586</v>
      </c>
      <c r="E820" s="101">
        <v>1883788</v>
      </c>
      <c r="F820" s="101">
        <v>606702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2562775</v>
      </c>
      <c r="D821" s="101">
        <v>669173</v>
      </c>
      <c r="E821" s="101">
        <v>1886611</v>
      </c>
      <c r="F821" s="101">
        <v>607513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2548986</v>
      </c>
      <c r="D822" s="101">
        <v>667341</v>
      </c>
      <c r="E822" s="101">
        <v>1876687</v>
      </c>
      <c r="F822" s="101">
        <v>607994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2569677</v>
      </c>
      <c r="D823" s="101">
        <v>670560</v>
      </c>
      <c r="E823" s="101">
        <v>1930944</v>
      </c>
      <c r="F823" s="101">
        <v>618196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2502505</v>
      </c>
      <c r="D824" s="101">
        <v>674290</v>
      </c>
      <c r="E824" s="101">
        <v>1872039</v>
      </c>
      <c r="F824" s="101">
        <v>623408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2515266</v>
      </c>
      <c r="D825" s="101">
        <v>681251</v>
      </c>
      <c r="E825" s="101">
        <v>1879719</v>
      </c>
      <c r="F825" s="101">
        <v>633318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2501185</v>
      </c>
      <c r="D826" s="101">
        <v>678229</v>
      </c>
      <c r="E826" s="101">
        <v>1863793</v>
      </c>
      <c r="F826" s="101">
        <v>630826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2382548</v>
      </c>
      <c r="D827" s="101">
        <v>683928</v>
      </c>
      <c r="E827" s="101">
        <v>1727542</v>
      </c>
      <c r="F827" s="101">
        <v>633722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2386079</v>
      </c>
      <c r="D828" s="101">
        <v>678347</v>
      </c>
      <c r="E828" s="101">
        <v>1737145</v>
      </c>
      <c r="F828" s="101">
        <v>633676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2379591</v>
      </c>
      <c r="D829" s="101">
        <v>682034</v>
      </c>
      <c r="E829" s="101">
        <v>1730033</v>
      </c>
      <c r="F829" s="101">
        <v>634250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2392439</v>
      </c>
      <c r="D830" s="101">
        <v>688391</v>
      </c>
      <c r="E830" s="101">
        <v>1739501</v>
      </c>
      <c r="F830" s="101">
        <v>644116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4922444</v>
      </c>
      <c r="D836" s="101">
        <v>1407855</v>
      </c>
      <c r="E836" s="101">
        <v>2425524</v>
      </c>
      <c r="F836" s="101">
        <v>822419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4914948</v>
      </c>
      <c r="D837" s="101">
        <v>1391390</v>
      </c>
      <c r="E837" s="101">
        <v>2413337</v>
      </c>
      <c r="F837" s="101">
        <v>837621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4841973</v>
      </c>
      <c r="D838" s="101">
        <v>1411423</v>
      </c>
      <c r="E838" s="101">
        <v>2387425</v>
      </c>
      <c r="F838" s="101">
        <v>772741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4858353</v>
      </c>
      <c r="D839" s="101">
        <v>1420477</v>
      </c>
      <c r="E839" s="101">
        <v>2389438</v>
      </c>
      <c r="F839" s="101">
        <v>776661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4870760</v>
      </c>
      <c r="D840" s="101">
        <v>1444107</v>
      </c>
      <c r="E840" s="101">
        <v>2374786</v>
      </c>
      <c r="F840" s="101">
        <v>780711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5042231</v>
      </c>
      <c r="D841" s="101">
        <v>1476229</v>
      </c>
      <c r="E841" s="101">
        <v>2497693</v>
      </c>
      <c r="F841" s="101">
        <v>801548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5135235</v>
      </c>
      <c r="D842" s="101">
        <v>1524096</v>
      </c>
      <c r="E842" s="101">
        <v>2531893</v>
      </c>
      <c r="F842" s="101">
        <v>812446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5223898</v>
      </c>
      <c r="D843" s="101">
        <v>1562794</v>
      </c>
      <c r="E843" s="101">
        <v>2561646</v>
      </c>
      <c r="F843" s="101">
        <v>832696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5201402</v>
      </c>
      <c r="D844" s="101">
        <v>1574278</v>
      </c>
      <c r="E844" s="101">
        <v>2529109</v>
      </c>
      <c r="F844" s="101">
        <v>830803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4985969</v>
      </c>
      <c r="D845" s="101">
        <v>1605556</v>
      </c>
      <c r="E845" s="101">
        <v>2275082</v>
      </c>
      <c r="F845" s="101">
        <v>834334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4934426</v>
      </c>
      <c r="D846" s="101">
        <v>1551708</v>
      </c>
      <c r="E846" s="101">
        <v>2293339</v>
      </c>
      <c r="F846" s="101">
        <v>821464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4943830</v>
      </c>
      <c r="D847" s="101">
        <v>1565720</v>
      </c>
      <c r="E847" s="101">
        <v>2287981</v>
      </c>
      <c r="F847" s="101">
        <v>824273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4963851</v>
      </c>
      <c r="D848" s="101">
        <v>1548599</v>
      </c>
      <c r="E848" s="101">
        <v>2309961</v>
      </c>
      <c r="F848" s="101">
        <v>840408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116281291635</v>
      </c>
      <c r="D854" s="102">
        <v>24708041620</v>
      </c>
      <c r="E854" s="102">
        <v>6104368877</v>
      </c>
      <c r="F854" s="102">
        <v>6131177056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123091414780</v>
      </c>
      <c r="D855" s="102">
        <v>24488625433</v>
      </c>
      <c r="E855" s="102">
        <v>6103379564</v>
      </c>
      <c r="F855" s="102">
        <v>6667918518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120302809453</v>
      </c>
      <c r="D856" s="102">
        <v>24373593334</v>
      </c>
      <c r="E856" s="102">
        <v>5690395722</v>
      </c>
      <c r="F856" s="102">
        <v>6131386866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122125979189</v>
      </c>
      <c r="D857" s="102">
        <v>24193336166</v>
      </c>
      <c r="E857" s="102">
        <v>5996528710</v>
      </c>
      <c r="F857" s="102">
        <v>5945331004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122017866640</v>
      </c>
      <c r="D858" s="102">
        <v>24104564484</v>
      </c>
      <c r="E858" s="102">
        <v>5832967617</v>
      </c>
      <c r="F858" s="102">
        <v>5927852550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122536154013</v>
      </c>
      <c r="D859" s="102">
        <v>24409444639</v>
      </c>
      <c r="E859" s="102">
        <v>5753719839</v>
      </c>
      <c r="F859" s="102">
        <v>6092228083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122992984937</v>
      </c>
      <c r="D860" s="102">
        <v>24824363314</v>
      </c>
      <c r="E860" s="102">
        <v>5875573476</v>
      </c>
      <c r="F860" s="102">
        <v>5913997663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123643734426</v>
      </c>
      <c r="D861" s="102">
        <v>25604425341</v>
      </c>
      <c r="E861" s="102">
        <v>5895773382</v>
      </c>
      <c r="F861" s="102">
        <v>6272205203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123275435828</v>
      </c>
      <c r="D862" s="102">
        <v>25649201459</v>
      </c>
      <c r="E862" s="102">
        <v>5643328257</v>
      </c>
      <c r="F862" s="102">
        <v>6304305801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124257569000</v>
      </c>
      <c r="D863" s="102">
        <v>25684848867</v>
      </c>
      <c r="E863" s="102">
        <v>5545287607</v>
      </c>
      <c r="F863" s="102">
        <v>6234886253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124178759569</v>
      </c>
      <c r="D864" s="102">
        <v>25177538861</v>
      </c>
      <c r="E864" s="102">
        <v>5650924109</v>
      </c>
      <c r="F864" s="102">
        <v>6293945915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125010613534</v>
      </c>
      <c r="D865" s="102">
        <v>25191822155</v>
      </c>
      <c r="E865" s="102">
        <v>6532129219</v>
      </c>
      <c r="F865" s="102">
        <v>6310200750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126696710470</v>
      </c>
      <c r="D866" s="102">
        <v>26149564453</v>
      </c>
      <c r="E866" s="102">
        <v>7126286139</v>
      </c>
      <c r="F866" s="102">
        <v>6396646858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23623</v>
      </c>
      <c r="D872" s="102">
        <v>17550</v>
      </c>
      <c r="E872" s="102">
        <v>2517</v>
      </c>
      <c r="F872" s="102">
        <v>7455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25044</v>
      </c>
      <c r="D873" s="102">
        <v>17600</v>
      </c>
      <c r="E873" s="102">
        <v>2529</v>
      </c>
      <c r="F873" s="102">
        <v>7961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24846</v>
      </c>
      <c r="D874" s="102">
        <v>17269</v>
      </c>
      <c r="E874" s="102">
        <v>2383</v>
      </c>
      <c r="F874" s="102">
        <v>7935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25137</v>
      </c>
      <c r="D875" s="102">
        <v>17032</v>
      </c>
      <c r="E875" s="102">
        <v>2510</v>
      </c>
      <c r="F875" s="102">
        <v>7655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25051</v>
      </c>
      <c r="D876" s="102">
        <v>16692</v>
      </c>
      <c r="E876" s="102">
        <v>2456</v>
      </c>
      <c r="F876" s="102">
        <v>7593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24302</v>
      </c>
      <c r="D877" s="102">
        <v>16535</v>
      </c>
      <c r="E877" s="102">
        <v>2304</v>
      </c>
      <c r="F877" s="102">
        <v>7601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23951</v>
      </c>
      <c r="D878" s="102">
        <v>16288</v>
      </c>
      <c r="E878" s="102">
        <v>2321</v>
      </c>
      <c r="F878" s="102">
        <v>7279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23669</v>
      </c>
      <c r="D879" s="102">
        <v>16384</v>
      </c>
      <c r="E879" s="102">
        <v>2302</v>
      </c>
      <c r="F879" s="102">
        <v>7532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23700</v>
      </c>
      <c r="D880" s="102">
        <v>16293</v>
      </c>
      <c r="E880" s="102">
        <v>2231</v>
      </c>
      <c r="F880" s="102">
        <v>7588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24921</v>
      </c>
      <c r="D881" s="102">
        <v>15997</v>
      </c>
      <c r="E881" s="102">
        <v>2437</v>
      </c>
      <c r="F881" s="102">
        <v>7473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25166</v>
      </c>
      <c r="D882" s="102">
        <v>16226</v>
      </c>
      <c r="E882" s="102">
        <v>2464</v>
      </c>
      <c r="F882" s="102">
        <v>7662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25286</v>
      </c>
      <c r="D883" s="102">
        <v>16090</v>
      </c>
      <c r="E883" s="102">
        <v>2855</v>
      </c>
      <c r="F883" s="102">
        <v>7655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25524</v>
      </c>
      <c r="D884" s="102">
        <v>16886</v>
      </c>
      <c r="E884" s="102">
        <v>3085</v>
      </c>
      <c r="F884" s="102">
        <v>7611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1.2999999999999999E-2</v>
      </c>
      <c r="D890" s="103">
        <v>3.2000000000000002E-3</v>
      </c>
      <c r="E890" s="103">
        <v>1.03E-2</v>
      </c>
      <c r="F890" s="103">
        <v>2.5999999999999999E-3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1.24E-2</v>
      </c>
      <c r="D891" s="103">
        <v>3.2000000000000002E-3</v>
      </c>
      <c r="E891" s="103">
        <v>9.4999999999999998E-3</v>
      </c>
      <c r="F891" s="103">
        <v>2.5999999999999999E-3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1.24E-2</v>
      </c>
      <c r="D892" s="103">
        <v>3.3999999999999998E-3</v>
      </c>
      <c r="E892" s="103">
        <v>9.2999999999999992E-3</v>
      </c>
      <c r="F892" s="103">
        <v>2.5000000000000001E-3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1.2E-2</v>
      </c>
      <c r="D893" s="103">
        <v>3.3999999999999998E-3</v>
      </c>
      <c r="E893" s="103">
        <v>8.9999999999999993E-3</v>
      </c>
      <c r="F893" s="103">
        <v>2.5000000000000001E-3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1.17E-2</v>
      </c>
      <c r="D894" s="103">
        <v>3.3999999999999998E-3</v>
      </c>
      <c r="E894" s="103">
        <v>8.3000000000000001E-3</v>
      </c>
      <c r="F894" s="103">
        <v>2.5999999999999999E-3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1.09E-2</v>
      </c>
      <c r="D895" s="103">
        <v>3.5000000000000001E-3</v>
      </c>
      <c r="E895" s="103">
        <v>7.7000000000000002E-3</v>
      </c>
      <c r="F895" s="103">
        <v>2.7000000000000001E-3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1.23E-2</v>
      </c>
      <c r="D896" s="103">
        <v>3.5000000000000001E-3</v>
      </c>
      <c r="E896" s="103">
        <v>9.1999999999999998E-3</v>
      </c>
      <c r="F896" s="103">
        <v>2.7000000000000001E-3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1.15E-2</v>
      </c>
      <c r="D897" s="103">
        <v>3.7000000000000002E-3</v>
      </c>
      <c r="E897" s="103">
        <v>8.3000000000000001E-3</v>
      </c>
      <c r="F897" s="103">
        <v>2.8E-3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1.17E-2</v>
      </c>
      <c r="D898" s="103">
        <v>3.7000000000000002E-3</v>
      </c>
      <c r="E898" s="103">
        <v>8.3999999999999995E-3</v>
      </c>
      <c r="F898" s="103">
        <v>2.8999999999999998E-3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1.14E-2</v>
      </c>
      <c r="D899" s="103">
        <v>3.8999999999999998E-3</v>
      </c>
      <c r="E899" s="103">
        <v>7.7000000000000002E-3</v>
      </c>
      <c r="F899" s="103">
        <v>2.8999999999999998E-3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1.1900000000000001E-2</v>
      </c>
      <c r="D900" s="103">
        <v>3.8999999999999998E-3</v>
      </c>
      <c r="E900" s="103">
        <v>8.5000000000000006E-3</v>
      </c>
      <c r="F900" s="103">
        <v>3.0000000000000001E-3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1.3100000000000001E-2</v>
      </c>
      <c r="D901" s="103">
        <v>4.1000000000000003E-3</v>
      </c>
      <c r="E901" s="103">
        <v>1.03E-2</v>
      </c>
      <c r="F901" s="103">
        <v>3.0000000000000001E-3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1.4800000000000001E-2</v>
      </c>
      <c r="D902" s="103">
        <v>4.0000000000000001E-3</v>
      </c>
      <c r="E902" s="103">
        <v>1.2200000000000001E-2</v>
      </c>
      <c r="F902" s="103">
        <v>3.0000000000000001E-3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6.1000000000000004E-3</v>
      </c>
      <c r="D908" s="103">
        <v>2.8E-3</v>
      </c>
      <c r="E908" s="103">
        <v>4.0000000000000001E-3</v>
      </c>
      <c r="F908" s="103">
        <v>2.5000000000000001E-3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6.0000000000000001E-3</v>
      </c>
      <c r="D909" s="103">
        <v>2.5999999999999999E-3</v>
      </c>
      <c r="E909" s="103">
        <v>3.0999999999999999E-3</v>
      </c>
      <c r="F909" s="103">
        <v>2.5000000000000001E-3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5.7000000000000002E-3</v>
      </c>
      <c r="D910" s="103">
        <v>2.8E-3</v>
      </c>
      <c r="E910" s="103">
        <v>2.3E-3</v>
      </c>
      <c r="F910" s="103">
        <v>2.5000000000000001E-3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5.7999999999999996E-3</v>
      </c>
      <c r="D911" s="103">
        <v>2.8E-3</v>
      </c>
      <c r="E911" s="103">
        <v>2.3999999999999998E-3</v>
      </c>
      <c r="F911" s="103">
        <v>2.2000000000000001E-3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5.5999999999999999E-3</v>
      </c>
      <c r="D912" s="103">
        <v>2.8999999999999998E-3</v>
      </c>
      <c r="E912" s="103">
        <v>2.0999999999999999E-3</v>
      </c>
      <c r="F912" s="103">
        <v>2.3999999999999998E-3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5.8999999999999999E-3</v>
      </c>
      <c r="D913" s="103">
        <v>3.0999999999999999E-3</v>
      </c>
      <c r="E913" s="103">
        <v>2.3E-3</v>
      </c>
      <c r="F913" s="103">
        <v>2.5999999999999999E-3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5.8999999999999999E-3</v>
      </c>
      <c r="D914" s="103">
        <v>3.2000000000000002E-3</v>
      </c>
      <c r="E914" s="103">
        <v>2.2000000000000001E-3</v>
      </c>
      <c r="F914" s="103">
        <v>2.5999999999999999E-3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6.0000000000000001E-3</v>
      </c>
      <c r="D915" s="103">
        <v>3.3E-3</v>
      </c>
      <c r="E915" s="103">
        <v>2.0999999999999999E-3</v>
      </c>
      <c r="F915" s="103">
        <v>2.8E-3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6.3E-3</v>
      </c>
      <c r="D916" s="103">
        <v>3.5000000000000001E-3</v>
      </c>
      <c r="E916" s="103">
        <v>2.0999999999999999E-3</v>
      </c>
      <c r="F916" s="103">
        <v>2.8999999999999998E-3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6.1999999999999998E-3</v>
      </c>
      <c r="D917" s="103">
        <v>3.5000000000000001E-3</v>
      </c>
      <c r="E917" s="103">
        <v>2.0999999999999999E-3</v>
      </c>
      <c r="F917" s="103">
        <v>2.7000000000000001E-3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6.7000000000000002E-3</v>
      </c>
      <c r="D918" s="103">
        <v>3.5999999999999999E-3</v>
      </c>
      <c r="E918" s="103">
        <v>2.3E-3</v>
      </c>
      <c r="F918" s="103">
        <v>3.2000000000000002E-3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6.8999999999999999E-3</v>
      </c>
      <c r="D919" s="103">
        <v>3.5999999999999999E-3</v>
      </c>
      <c r="E919" s="103">
        <v>2.5000000000000001E-3</v>
      </c>
      <c r="F919" s="103">
        <v>3.3E-3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9.2999999999999992E-3</v>
      </c>
      <c r="D920" s="103">
        <v>5.8999999999999999E-3</v>
      </c>
      <c r="E920" s="103">
        <v>4.8999999999999998E-3</v>
      </c>
      <c r="F920" s="103">
        <v>3.3E-3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7.3000000000000001E-3</v>
      </c>
      <c r="D926" s="103">
        <v>3.0999999999999999E-3</v>
      </c>
      <c r="E926" s="103">
        <v>4.1000000000000003E-3</v>
      </c>
      <c r="F926" s="103">
        <v>3.0999999999999999E-3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7.6E-3</v>
      </c>
      <c r="D927" s="103">
        <v>3.3E-3</v>
      </c>
      <c r="E927" s="103">
        <v>5.4000000000000003E-3</v>
      </c>
      <c r="F927" s="103">
        <v>3.0999999999999999E-3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7.6E-3</v>
      </c>
      <c r="D928" s="103">
        <v>3.3E-3</v>
      </c>
      <c r="E928" s="103">
        <v>4.4000000000000003E-3</v>
      </c>
      <c r="F928" s="103">
        <v>3.0000000000000001E-3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8.0000000000000002E-3</v>
      </c>
      <c r="D929" s="103">
        <v>3.2000000000000002E-3</v>
      </c>
      <c r="E929" s="103">
        <v>4.8999999999999998E-3</v>
      </c>
      <c r="F929" s="103">
        <v>2.8999999999999998E-3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7.9000000000000008E-3</v>
      </c>
      <c r="D930" s="103">
        <v>3.0999999999999999E-3</v>
      </c>
      <c r="E930" s="103">
        <v>4.7999999999999996E-3</v>
      </c>
      <c r="F930" s="103">
        <v>2.8E-3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7.4999999999999997E-3</v>
      </c>
      <c r="D931" s="103">
        <v>3.0000000000000001E-3</v>
      </c>
      <c r="E931" s="103">
        <v>4.5999999999999999E-3</v>
      </c>
      <c r="F931" s="103">
        <v>3.0000000000000001E-3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7.9000000000000008E-3</v>
      </c>
      <c r="D932" s="103">
        <v>3.2000000000000002E-3</v>
      </c>
      <c r="E932" s="103">
        <v>4.7999999999999996E-3</v>
      </c>
      <c r="F932" s="103">
        <v>3.2000000000000002E-3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7.7999999999999996E-3</v>
      </c>
      <c r="D933" s="103">
        <v>3.3E-3</v>
      </c>
      <c r="E933" s="103">
        <v>4.4999999999999997E-3</v>
      </c>
      <c r="F933" s="103">
        <v>3.3E-3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7.4000000000000003E-3</v>
      </c>
      <c r="D934" s="103">
        <v>3.5000000000000001E-3</v>
      </c>
      <c r="E934" s="103">
        <v>4.0000000000000001E-3</v>
      </c>
      <c r="F934" s="103">
        <v>3.0999999999999999E-3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7.1999999999999998E-3</v>
      </c>
      <c r="D935" s="103">
        <v>3.0999999999999999E-3</v>
      </c>
      <c r="E935" s="103">
        <v>3.7000000000000002E-3</v>
      </c>
      <c r="F935" s="103">
        <v>3.3999999999999998E-3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7.6E-3</v>
      </c>
      <c r="D936" s="103">
        <v>3.3999999999999998E-3</v>
      </c>
      <c r="E936" s="103">
        <v>3.8999999999999998E-3</v>
      </c>
      <c r="F936" s="103">
        <v>3.5999999999999999E-3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7.9000000000000008E-3</v>
      </c>
      <c r="D937" s="103">
        <v>3.5999999999999999E-3</v>
      </c>
      <c r="E937" s="103">
        <v>4.1000000000000003E-3</v>
      </c>
      <c r="F937" s="103">
        <v>3.5999999999999999E-3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8.3000000000000001E-3</v>
      </c>
      <c r="D938" s="103">
        <v>3.5999999999999999E-3</v>
      </c>
      <c r="E938" s="103">
        <v>4.7000000000000002E-3</v>
      </c>
      <c r="F938" s="103">
        <v>3.8E-3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3.5000000000000001E-3</v>
      </c>
      <c r="D944" s="103">
        <v>2.5999999999999999E-3</v>
      </c>
      <c r="E944" s="103">
        <v>1E-3</v>
      </c>
      <c r="F944" s="103">
        <v>1.1999999999999999E-3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3.5000000000000001E-3</v>
      </c>
      <c r="D945" s="103">
        <v>2.5000000000000001E-3</v>
      </c>
      <c r="E945" s="103">
        <v>8.9999999999999998E-4</v>
      </c>
      <c r="F945" s="103">
        <v>1.2999999999999999E-3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3.8999999999999998E-3</v>
      </c>
      <c r="D946" s="103">
        <v>2.8E-3</v>
      </c>
      <c r="E946" s="103">
        <v>2.7000000000000001E-3</v>
      </c>
      <c r="F946" s="103">
        <v>1.1999999999999999E-3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3.5999999999999999E-3</v>
      </c>
      <c r="D947" s="103">
        <v>2.5000000000000001E-3</v>
      </c>
      <c r="E947" s="103">
        <v>8.9999999999999998E-4</v>
      </c>
      <c r="F947" s="103">
        <v>1.4E-3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3.5000000000000001E-3</v>
      </c>
      <c r="D948" s="103">
        <v>2.5000000000000001E-3</v>
      </c>
      <c r="E948" s="103">
        <v>6.9999999999999999E-4</v>
      </c>
      <c r="F948" s="103">
        <v>1.5E-3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3.5000000000000001E-3</v>
      </c>
      <c r="D949" s="103">
        <v>2.5999999999999999E-3</v>
      </c>
      <c r="E949" s="103">
        <v>8.0000000000000004E-4</v>
      </c>
      <c r="F949" s="103">
        <v>1.5E-3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3.3E-3</v>
      </c>
      <c r="D950" s="103">
        <v>2.5000000000000001E-3</v>
      </c>
      <c r="E950" s="103">
        <v>5.9999999999999995E-4</v>
      </c>
      <c r="F950" s="103">
        <v>1.5E-3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3.7000000000000002E-3</v>
      </c>
      <c r="D951" s="103">
        <v>2.8E-3</v>
      </c>
      <c r="E951" s="103">
        <v>8.0000000000000004E-4</v>
      </c>
      <c r="F951" s="103">
        <v>1.6999999999999999E-3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4.0000000000000001E-3</v>
      </c>
      <c r="D952" s="103">
        <v>3.0000000000000001E-3</v>
      </c>
      <c r="E952" s="103">
        <v>8.0000000000000004E-4</v>
      </c>
      <c r="F952" s="103">
        <v>1.8E-3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3.8999999999999998E-3</v>
      </c>
      <c r="D953" s="103">
        <v>3.0000000000000001E-3</v>
      </c>
      <c r="E953" s="103">
        <v>6.9999999999999999E-4</v>
      </c>
      <c r="F953" s="103">
        <v>1.6999999999999999E-3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4.0000000000000001E-3</v>
      </c>
      <c r="D954" s="103">
        <v>3.0000000000000001E-3</v>
      </c>
      <c r="E954" s="103">
        <v>6.9999999999999999E-4</v>
      </c>
      <c r="F954" s="103">
        <v>1.9E-3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4.0000000000000001E-3</v>
      </c>
      <c r="D955" s="103">
        <v>2.8999999999999998E-3</v>
      </c>
      <c r="E955" s="103">
        <v>5.9999999999999995E-4</v>
      </c>
      <c r="F955" s="103">
        <v>2.0999999999999999E-3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4.1999999999999997E-3</v>
      </c>
      <c r="D956" s="103">
        <v>3.0999999999999999E-3</v>
      </c>
      <c r="E956" s="103">
        <v>6.9999999999999999E-4</v>
      </c>
      <c r="F956" s="103">
        <v>2.2000000000000001E-3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0.27250000000000002</v>
      </c>
      <c r="D962" s="103">
        <v>0.1497</v>
      </c>
      <c r="E962" s="103">
        <v>9.8199999999999996E-2</v>
      </c>
      <c r="F962" s="103">
        <v>9.5899999999999999E-2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0.26469999999999999</v>
      </c>
      <c r="D963" s="103">
        <v>0.14080000000000001</v>
      </c>
      <c r="E963" s="103">
        <v>9.6100000000000005E-2</v>
      </c>
      <c r="F963" s="103">
        <v>9.2299999999999993E-2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0.25480000000000003</v>
      </c>
      <c r="D964" s="103">
        <v>0.13869999999999999</v>
      </c>
      <c r="E964" s="103">
        <v>8.8900000000000007E-2</v>
      </c>
      <c r="F964" s="103">
        <v>8.6599999999999996E-2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0.25119999999999998</v>
      </c>
      <c r="D965" s="103">
        <v>0.1338</v>
      </c>
      <c r="E965" s="103">
        <v>9.1300000000000006E-2</v>
      </c>
      <c r="F965" s="103">
        <v>8.3799999999999999E-2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0.25019999999999998</v>
      </c>
      <c r="D966" s="103">
        <v>0.1336</v>
      </c>
      <c r="E966" s="103">
        <v>9.0700000000000003E-2</v>
      </c>
      <c r="F966" s="103">
        <v>8.3900000000000002E-2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0.2505</v>
      </c>
      <c r="D967" s="103">
        <v>0.13439999999999999</v>
      </c>
      <c r="E967" s="103">
        <v>9.0999999999999998E-2</v>
      </c>
      <c r="F967" s="103">
        <v>8.4500000000000006E-2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0.25259999999999999</v>
      </c>
      <c r="D968" s="103">
        <v>0.1353</v>
      </c>
      <c r="E968" s="103">
        <v>9.3299999999999994E-2</v>
      </c>
      <c r="F968" s="103">
        <v>8.43E-2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0.25309999999999999</v>
      </c>
      <c r="D969" s="103">
        <v>0.13700000000000001</v>
      </c>
      <c r="E969" s="103">
        <v>9.1200000000000003E-2</v>
      </c>
      <c r="F969" s="103">
        <v>8.5199999999999998E-2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0.24890000000000001</v>
      </c>
      <c r="D970" s="103">
        <v>0.13550000000000001</v>
      </c>
      <c r="E970" s="103">
        <v>8.77E-2</v>
      </c>
      <c r="F970" s="103">
        <v>8.3500000000000005E-2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0.24790000000000001</v>
      </c>
      <c r="D971" s="103">
        <v>0.13669999999999999</v>
      </c>
      <c r="E971" s="103">
        <v>8.4400000000000003E-2</v>
      </c>
      <c r="F971" s="103">
        <v>8.3599999999999994E-2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0.248</v>
      </c>
      <c r="D972" s="103">
        <v>0.1381</v>
      </c>
      <c r="E972" s="103">
        <v>8.3599999999999994E-2</v>
      </c>
      <c r="F972" s="103">
        <v>8.3400000000000002E-2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0.24709999999999999</v>
      </c>
      <c r="D973" s="103">
        <v>0.1396</v>
      </c>
      <c r="E973" s="103">
        <v>8.1600000000000006E-2</v>
      </c>
      <c r="F973" s="103">
        <v>8.2199999999999995E-2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0.24990000000000001</v>
      </c>
      <c r="D974" s="103">
        <v>0.14199999999999999</v>
      </c>
      <c r="E974" s="103">
        <v>8.1199999999999994E-2</v>
      </c>
      <c r="F974" s="103">
        <v>8.4500000000000006E-2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0.6976</v>
      </c>
      <c r="D980" s="103">
        <f t="shared" si="34"/>
        <v>0.83860000000000001</v>
      </c>
      <c r="E980" s="103">
        <f t="shared" si="34"/>
        <v>0.88240000000000007</v>
      </c>
      <c r="F980" s="103">
        <f t="shared" si="34"/>
        <v>0.89470000000000005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0.70579999999999998</v>
      </c>
      <c r="D981" s="103">
        <f t="shared" si="34"/>
        <v>0.84760000000000002</v>
      </c>
      <c r="E981" s="103">
        <f t="shared" si="34"/>
        <v>0.88500000000000012</v>
      </c>
      <c r="F981" s="103">
        <f t="shared" si="34"/>
        <v>0.89820000000000011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0.7155999999999999</v>
      </c>
      <c r="D982" s="103">
        <f t="shared" si="34"/>
        <v>0.84899999999999998</v>
      </c>
      <c r="E982" s="103">
        <f t="shared" si="34"/>
        <v>0.89240000000000008</v>
      </c>
      <c r="F982" s="103">
        <f t="shared" si="34"/>
        <v>0.90420000000000011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0.71939999999999993</v>
      </c>
      <c r="D983" s="103">
        <f t="shared" si="34"/>
        <v>0.85430000000000006</v>
      </c>
      <c r="E983" s="103">
        <f t="shared" si="34"/>
        <v>0.89149999999999996</v>
      </c>
      <c r="F983" s="103">
        <f t="shared" si="34"/>
        <v>0.90720000000000012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0.72109999999999996</v>
      </c>
      <c r="D984" s="103">
        <f t="shared" si="34"/>
        <v>0.85450000000000004</v>
      </c>
      <c r="E984" s="103">
        <f t="shared" si="34"/>
        <v>0.89339999999999997</v>
      </c>
      <c r="F984" s="103">
        <f t="shared" si="34"/>
        <v>0.90680000000000005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0.72170000000000001</v>
      </c>
      <c r="D985" s="103">
        <f t="shared" si="34"/>
        <v>0.85340000000000005</v>
      </c>
      <c r="E985" s="103">
        <f t="shared" si="34"/>
        <v>0.89359999999999995</v>
      </c>
      <c r="F985" s="103">
        <f t="shared" si="34"/>
        <v>0.90569999999999995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0.71799999999999997</v>
      </c>
      <c r="D986" s="103">
        <f t="shared" si="34"/>
        <v>0.85230000000000017</v>
      </c>
      <c r="E986" s="103">
        <f t="shared" si="34"/>
        <v>0.88989999999999991</v>
      </c>
      <c r="F986" s="103">
        <f t="shared" si="34"/>
        <v>0.90569999999999995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0.71789999999999998</v>
      </c>
      <c r="D987" s="103">
        <f t="shared" si="34"/>
        <v>0.84989999999999999</v>
      </c>
      <c r="E987" s="103">
        <f t="shared" si="34"/>
        <v>0.8931</v>
      </c>
      <c r="F987" s="103">
        <f t="shared" si="34"/>
        <v>0.90419999999999989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0.72170000000000001</v>
      </c>
      <c r="D988" s="103">
        <f t="shared" si="34"/>
        <v>0.8508</v>
      </c>
      <c r="E988" s="103">
        <f t="shared" si="34"/>
        <v>0.89700000000000002</v>
      </c>
      <c r="F988" s="103">
        <f t="shared" si="34"/>
        <v>0.90579999999999994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0.72340000000000004</v>
      </c>
      <c r="D989" s="103">
        <f t="shared" si="34"/>
        <v>0.84980000000000011</v>
      </c>
      <c r="E989" s="103">
        <f t="shared" si="34"/>
        <v>0.90139999999999987</v>
      </c>
      <c r="F989" s="103">
        <f t="shared" si="34"/>
        <v>0.90569999999999995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0.72179999999999989</v>
      </c>
      <c r="D990" s="103">
        <f t="shared" si="34"/>
        <v>0.84799999999999998</v>
      </c>
      <c r="E990" s="103">
        <f t="shared" si="34"/>
        <v>0.90100000000000002</v>
      </c>
      <c r="F990" s="103">
        <f t="shared" si="34"/>
        <v>0.90489999999999993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0.72099999999999997</v>
      </c>
      <c r="D991" s="103">
        <f t="shared" si="34"/>
        <v>0.84619999999999984</v>
      </c>
      <c r="E991" s="103">
        <f t="shared" si="34"/>
        <v>0.90090000000000003</v>
      </c>
      <c r="F991" s="103">
        <f t="shared" si="34"/>
        <v>0.90579999999999994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0.71350000000000002</v>
      </c>
      <c r="D992" s="103">
        <f t="shared" si="34"/>
        <v>0.84139999999999993</v>
      </c>
      <c r="E992" s="103">
        <f t="shared" si="34"/>
        <v>0.89629999999999987</v>
      </c>
      <c r="F992" s="103">
        <f t="shared" si="34"/>
        <v>0.9032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2022-12-22T19:50:16Z</dcterms:modified>
</cp:coreProperties>
</file>