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B772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99" i="1"/>
  <c r="I103" i="1"/>
  <c r="I104" i="1"/>
  <c r="I108" i="1"/>
  <c r="C113" i="1"/>
  <c r="I97" i="1"/>
  <c r="I105" i="1"/>
  <c r="I109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H20" i="1" s="1"/>
  <c r="B74" i="1"/>
  <c r="B73" i="1"/>
  <c r="B72" i="1"/>
  <c r="B71" i="1"/>
  <c r="B70" i="1"/>
  <c r="B69" i="1"/>
  <c r="B68" i="1"/>
  <c r="I148" i="1"/>
  <c r="C102" i="1"/>
  <c r="C114" i="1"/>
  <c r="B778" i="1"/>
  <c r="D439" i="1"/>
  <c r="D436" i="1"/>
  <c r="B773" i="1"/>
  <c r="D432" i="1"/>
  <c r="I147" i="1"/>
  <c r="I144" i="1"/>
  <c r="C777" i="1"/>
  <c r="I143" i="1"/>
  <c r="I392" i="1"/>
  <c r="I400" i="1"/>
  <c r="G393" i="1"/>
  <c r="G400" i="1"/>
  <c r="G401" i="1"/>
  <c r="G395" i="1"/>
  <c r="G389" i="1"/>
  <c r="G397" i="1"/>
  <c r="G391" i="1"/>
  <c r="C386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I389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I395" i="1" l="1"/>
  <c r="I391" i="1"/>
  <c r="I396" i="1"/>
  <c r="I398" i="1"/>
  <c r="I402" i="1"/>
  <c r="I390" i="1"/>
  <c r="I399" i="1"/>
  <c r="I393" i="1"/>
  <c r="I401" i="1"/>
  <c r="G403" i="1"/>
  <c r="E403" i="1"/>
  <c r="C385" i="1"/>
  <c r="C401" i="1"/>
  <c r="C384" i="1"/>
  <c r="C388" i="1"/>
  <c r="C387" i="1"/>
  <c r="I138" i="1"/>
  <c r="I136" i="1"/>
  <c r="C135" i="1"/>
  <c r="I135" i="1"/>
  <c r="H16" i="1"/>
  <c r="H22" i="1"/>
  <c r="H21" i="1"/>
  <c r="H18" i="1"/>
  <c r="H17" i="1"/>
  <c r="H19" i="1"/>
  <c r="H34" i="1"/>
  <c r="C775" i="1"/>
  <c r="D441" i="1"/>
  <c r="D430" i="1"/>
  <c r="D429" i="1"/>
  <c r="H31" i="1"/>
  <c r="D433" i="1"/>
  <c r="I142" i="1"/>
  <c r="H32" i="1"/>
  <c r="C118" i="1"/>
  <c r="C112" i="1"/>
  <c r="C116" i="1"/>
  <c r="C117" i="1"/>
  <c r="I100" i="1"/>
  <c r="C100" i="1"/>
  <c r="I403" i="1" l="1"/>
  <c r="C403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<sst xmlns="http://schemas.openxmlformats.org/spreadsheetml/2006/main" count="692" uniqueCount="532">
  <si>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</si>
  <si>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</si>
  <si>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</si>
  <si>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</si>
  <si>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</si>
  <si>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</si>
  <si>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</si>
  <si>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</si>
  <si>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</si>
  <si>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</si>
  <si>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</si>
  <si>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</si>
  <si>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</si>
  <si>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</si>
  <si>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</si>
  <si>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</si>
  <si>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</si>
  <si>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</si>
  <si>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</si>
  <si>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</si>
  <si>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</si>
  <si>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</si>
  <si>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</si>
  <si>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</si>
  <si>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</si>
  <si>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</si>
  <si>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</si>
  <si>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</si>
  <si>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</si>
  <si>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</si>
  <si>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</si>
  <si>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</si>
  <si>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</si>
  <si>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</si>
  <si>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</si>
  <si>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</si>
  <si>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</si>
  <si>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</si>
  <si>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</si>
  <si>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</si>
  <si>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</si>
  <si>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</si>
  <si>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</si>
  <si>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</si>
  <si>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</si>
  <si>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</si>
  <si>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</si>
  <si>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</si>
  <si>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</si>
  <si>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</si>
  <si>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</si>
  <si>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</si>
  <si>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</si>
  <si>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</si>
  <si>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</si>
  <si>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</si>
  <si>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</si>
  <si>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</si>
  <si>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</si>
  <si>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</si>
  <si>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</si>
  <si>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</si>
  <si>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</si>
  <si>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</si>
  <si>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</si>
  <si>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</si>
  <si>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</si>
  <si>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</si>
  <si>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</si>
  <si>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</si>
  <si>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</si>
  <si>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</si>
  <si>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</si>
  <si>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</si>
  <si>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</si>
  <si>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</si>
  <si>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</si>
  <si>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</si>
  <si>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</si>
  <si>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</si>
  <si>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</si>
  <si>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</si>
  <si>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</si>
  <si>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</si>
  <si>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</si>
  <si>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</si>
  <si>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</si>
  <si>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</si>
  <si>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</si>
  <si>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</si>
  <si>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</si>
  <si>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</si>
  <si>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</si>
  <si>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</si>
  <si>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</si>
  <si>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</si>
  <si>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</si>
  <si>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</si>
  <si>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</si>
  <si>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</si>
  <si>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</si>
  <si>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</si>
  <si>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</si>
  <si>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</si>
  <si>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</si>
  <si>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</si>
  <si>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</si>
  <si>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</si>
  <si>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</si>
  <si>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</si>
  <si>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</si>
  <si>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</si>
  <si>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</si>
  <si>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</si>
  <si>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</si>
  <si>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</si>
  <si>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</si>
  <si>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</si>
  <si>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</si>
  <si>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</si>
  <si>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</si>
  <si>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</si>
  <si>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</si>
  <si>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</si>
  <si>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</si>
  <si>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</si>
  <si>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</si>
  <si>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</si>
  <si>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</si>
  <si>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</si>
  <si>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</si>
  <si>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</si>
  <si>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</si>
  <si>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</si>
  <si>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</si>
  <si>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</si>
  <si>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</si>
  <si>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</si>
  <si>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</si>
  <si>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</si>
  <si>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</si>
  <si>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</si>
  <si>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</si>
  <si>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</si>
  <si>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</si>
  <si>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</si>
  <si>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</si>
  <si>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</si>
  <si>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</si>
  <si>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</si>
  <si>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</si>
  <si>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</si>
  <si>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</si>
  <si>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</si>
  <si>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</si>
  <si>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</si>
  <si>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</si>
  <si>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</si>
  <si>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</si>
  <si>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</si>
  <si>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</si>
  <si>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</si>
  <si>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</si>
  <si>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</si>
  <si>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</si>
  <si>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</si>
  <si>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</si>
  <si>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</si>
  <si>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</si>
  <si>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</si>
  <si>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</si>
  <si>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</si>
  <si>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</si>
  <si>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</si>
  <si>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</si>
  <si>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</si>
  <si>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</si>
  <si>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</si>
  <si>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</si>
  <si>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</si>
  <si>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</si>
  <si>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</si>
  <si>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</si>
  <si>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</si>
  <si>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</si>
  <si>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</si>
  <si>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</si>
  <si>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</si>
  <si>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</si>
  <si>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</si>
  <si>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</si>
  <si>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</si>
  <si>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</si>
  <si>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</si>
  <si>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</si>
  <si>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</si>
  <si>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</si>
  <si>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</si>
  <si>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</si>
  <si>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</si>
  <si>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</si>
  <si>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</si>
  <si>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</si>
  <si>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</si>
  <si>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</si>
  <si>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</si>
  <si>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</si>
  <si>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</si>
  <si>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</si>
  <si>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</si>
  <si>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</si>
  <si>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</si>
  <si>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</si>
  <si>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</si>
  <si>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</si>
  <si>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</si>
  <si>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</si>
  <si>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</si>
  <si>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</si>
  <si>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</si>
  <si>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</si>
  <si>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</si>
  <si>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</si>
  <si>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</si>
  <si>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</si>
  <si>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</si>
  <si>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</si>
  <si>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</si>
  <si>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</si>
  <si>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</si>
  <si>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</si>
  <si>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</si>
  <si>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</si>
  <si>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</si>
  <si>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</si>
  <si>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</si>
  <si>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</si>
  <si>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</si>
  <si>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</si>
  <si>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</si>
  <si>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</si>
  <si>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</si>
  <si>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</si>
  <si>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</si>
  <si>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</si>
  <si>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</si>
  <si>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</si>
  <si>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</si>
  <si>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</si>
  <si>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</si>
  <si>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</si>
  <si>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</si>
  <si>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</si>
  <si>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</si>
  <si>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</si>
  <si>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</si>
  <si>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</si>
  <si>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</si>
  <si>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</si>
  <si>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</si>
  <si>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</si>
  <si>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</si>
  <si>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</si>
  <si>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</si>
  <si>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</si>
  <si>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</si>
  <si>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</si>
  <si>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</si>
  <si>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</si>
  <si>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</si>
  <si>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</si>
  <si>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</si>
  <si>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</si>
  <si>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</si>
  <si>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</si>
  <si>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</si>
  <si>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</si>
  <si>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</si>
  <si>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</si>
  <si>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</si>
  <si>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</si>
  <si>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</si>
  <si>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</si>
  <si>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</si>
  <si>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</si>
  <si>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</si>
  <si>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</si>
  <si>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</si>
  <si>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</si>
  <si>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</si>
  <si>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</si>
  <si>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</si>
  <si>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</si>
  <si>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</si>
  <si>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</si>
  <si>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</si>
  <si>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</si>
  <si>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</si>
  <si>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</si>
  <si>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</si>
  <si>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</si>
  <si>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</si>
  <si>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</si>
  <si>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</si>
  <si>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</si>
  <si>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</si>
  <si>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</si>
  <si>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</si>
  <si>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</si>
  <si>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</si>
  <si>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</si>
  <si>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</si>
  <si>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</si>
  <si>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</si>
  <si>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</si>
  <si>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</si>
  <si>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</si>
  <si>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</si>
  <si>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</si>
  <si>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</si>
  <si>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</si>
  <si>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</si>
  <si>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</si>
  <si>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</si>
  <si>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</si>
  <si>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</si>
  <si>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</si>
  <si>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</si>
  <si>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</si>
  <si>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</si>
  <si>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</si>
  <si>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</si>
  <si>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</si>
  <si>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</si>
  <si>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</si>
  <si>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</si>
  <si>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</si>
  <si>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</si>
  <si>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</si>
  <si>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</si>
  <si>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</si>
  <si>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</si>
  <si>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</si>
  <si>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</si>
  <si>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</si>
  <si>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</si>
  <si>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</si>
  <si>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</si>
  <si>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</si>
  <si>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</si>
  <si>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</si>
  <si>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</si>
  <si>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</si>
  <si>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</si>
  <si>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</si>
  <si>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</si>
  <si>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</si>
  <si>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</si>
  <si>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</si>
  <si>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</si>
  <si>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</si>
  <si>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</si>
  <si>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</si>
  <si>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</si>
  <si>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</si>
  <si>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</si>
  <si>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</si>
  <si>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</si>
  <si>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</si>
  <si>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</si>
  <si>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</si>
  <si>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</si>
  <si>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</si>
  <si>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</si>
  <si>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</si>
  <si>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</si>
  <si>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</si>
  <si>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</si>
  <si>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</si>
  <si>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</si>
  <si>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</si>
  <si>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</si>
  <si>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</si>
  <si>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</si>
  <si>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</si>
  <si>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</si>
  <si>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</si>
  <si>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</si>
  <si>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</si>
  <si>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</si>
  <si>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</si>
  <si>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</si>
  <si>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</si>
  <si>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</si>
  <si>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</si>
  <si>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</si>
  <si>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</si>
  <si>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</si>
  <si>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</si>
  <si>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</si>
  <si>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</si>
  <si>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</si>
  <si>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</si>
  <si>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</si>
  <si>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</si>
  <si>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</si>
  <si>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</si>
  <si>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</si>
  <si>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</si>
  <si>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</si>
  <si>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</si>
  <si>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</si>
  <si>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</si>
  <si>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</si>
  <si>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</si>
  <si>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</si>
  <si>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</si>
  <si>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</si>
  <si>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</si>
  <si>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</si>
  <si>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</si>
  <si>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</si>
  <si>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</si>
  <si>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</si>
  <si>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</si>
  <si>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</si>
  <si>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</si>
  <si>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</si>
  <si>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</si>
  <si>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</si>
  <si>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</si>
  <si>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</si>
  <si>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</si>
  <si>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</si>
  <si>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</si>
  <si>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</si>
  <si>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</si>
  <si>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</si>
  <si>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</si>
  <si>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</si>
  <si>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</si>
  <si>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</si>
  <si>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</si>
  <si>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</si>
  <si>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</si>
  <si>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</si>
  <si>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</si>
  <si>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</si>
  <si>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</si>
  <si>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</si>
  <si>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</si>
  <si>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</si>
  <si>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</si>
  <si>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</si>
  <si>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</si>
  <si>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</si>
  <si>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</si>
  <si>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</si>
  <si>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</si>
  <si>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</si>
  <si>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</si>
  <si>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</si>
  <si>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</si>
  <si>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</si>
  <si>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</si>
  <si>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</si>
  <si>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</si>
  <si>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</si>
  <si>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</si>
  <si>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</si>
  <si>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</si>
  <si>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</si>
  <si>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</si>
  <si>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</si>
  <si>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</si>
  <si>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</si>
  <si>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</si>
  <si>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</si>
  <si>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</si>
  <si>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</si>
  <si>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</si>
  <si>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</si>
  <si>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</si>
  <si>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</si>
  <si>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</si>
  <si>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</si>
  <si>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</si>
  <si>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</si>
  <si>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</si>
  <si>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</si>
  <si>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</si>
  <si>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</si>
  <si>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</si>
  <si>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</si>
  <si>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</si>
  <si>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</si>
  <si>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</si>
  <si>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</si>
  <si>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</si>
  <si>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01:10 PM</t>
  </si>
  <si>
    <t>Entidad: Zacatecas (Zac)</t>
  </si>
  <si>
    <t>Gobernador:</t>
  </si>
  <si>
    <t>Lic. David Monreal Ávila</t>
  </si>
  <si>
    <t>12/09/2021 al 11/09/2027</t>
  </si>
  <si>
    <t>Bajo</t>
  </si>
  <si>
    <t>Medio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</si>
  <si>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</si>
  <si>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</si>
  <si>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</si>
  <si>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</si>
  <si>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</si>
  <si>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</si>
  <si>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</si>
  <si>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</si>
  <si>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</si>
  <si>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</si>
  <si>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</si>
  <si>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</si>
  <si>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</si>
  <si>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</si>
  <si>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450 a 499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</si>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</sst>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-5.5198865238488715E-2</c:v>
                </c:pt>
                <c:pt idx="1">
                  <c:v>-7.8909201915461732E-2</c:v>
                </c:pt>
                <c:pt idx="2">
                  <c:v>-2.6269557349836579E-2</c:v>
                </c:pt>
                <c:pt idx="3">
                  <c:v>-5.8682470288520715E-2</c:v>
                </c:pt>
                <c:pt idx="4">
                  <c:v>-9.0227393652887539E-2</c:v>
                </c:pt>
                <c:pt idx="5">
                  <c:v>-6.987193475856894E-2</c:v>
                </c:pt>
                <c:pt idx="6">
                  <c:v>-6.8239550410823885E-2</c:v>
                </c:pt>
                <c:pt idx="7">
                  <c:v>-6.6417140096950017E-2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5.4954283430471339E-2</c:v>
                </c:pt>
                <c:pt idx="1">
                  <c:v>8.8854302800860138E-2</c:v>
                </c:pt>
                <c:pt idx="2">
                  <c:v>2.7882326113981254E-2</c:v>
                </c:pt>
                <c:pt idx="3">
                  <c:v>5.6828184651296222E-2</c:v>
                </c:pt>
                <c:pt idx="4">
                  <c:v>8.0017482388883843E-2</c:v>
                </c:pt>
                <c:pt idx="5">
                  <c:v>6.3646438913394748E-2</c:v>
                </c:pt>
                <c:pt idx="6">
                  <c:v>5.7803446948428178E-2</c:v>
                </c:pt>
                <c:pt idx="7">
                  <c:v>5.6197421041146139E-2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02009088"/>
        <c:axId val="861721664"/>
      </c:barChart>
      <c:catAx>
        <c:axId val="802009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61721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6172166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200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4.4000000000000003E-3</c:v>
                </c:pt>
                <c:pt idx="1">
                  <c:v>4.0000000000000001E-3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3.7000000000000002E-3</c:v>
                </c:pt>
                <c:pt idx="5">
                  <c:v>3.8999999999999998E-3</c:v>
                </c:pt>
                <c:pt idx="6">
                  <c:v>4.0000000000000001E-3</c:v>
                </c:pt>
                <c:pt idx="7">
                  <c:v>4.1000000000000003E-3</c:v>
                </c:pt>
                <c:pt idx="8">
                  <c:v>4.1000000000000003E-3</c:v>
                </c:pt>
                <c:pt idx="9">
                  <c:v>4.0000000000000001E-3</c:v>
                </c:pt>
                <c:pt idx="10">
                  <c:v>4.1999999999999997E-3</c:v>
                </c:pt>
                <c:pt idx="11">
                  <c:v>4.1999999999999997E-3</c:v>
                </c:pt>
                <c:pt idx="12">
                  <c:v>4.7999999999999996E-3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3.0000000000000001E-3</c:v>
                </c:pt>
                <c:pt idx="1">
                  <c:v>2.8E-3</c:v>
                </c:pt>
                <c:pt idx="2">
                  <c:v>2.8999999999999998E-3</c:v>
                </c:pt>
                <c:pt idx="3">
                  <c:v>3.0000000000000001E-3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3.0999999999999999E-3</c:v>
                </c:pt>
                <c:pt idx="7">
                  <c:v>3.0999999999999999E-3</c:v>
                </c:pt>
                <c:pt idx="8">
                  <c:v>3.2000000000000002E-3</c:v>
                </c:pt>
                <c:pt idx="9">
                  <c:v>3.2000000000000002E-3</c:v>
                </c:pt>
                <c:pt idx="10">
                  <c:v>3.2000000000000002E-3</c:v>
                </c:pt>
                <c:pt idx="11">
                  <c:v>3.2000000000000002E-3</c:v>
                </c:pt>
                <c:pt idx="12">
                  <c:v>3.5999999999999999E-3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8.9999999999999998E-4</c:v>
                </c:pt>
                <c:pt idx="2">
                  <c:v>6.9999999999999999E-4</c:v>
                </c:pt>
                <c:pt idx="3">
                  <c:v>6.9999999999999999E-4</c:v>
                </c:pt>
                <c:pt idx="4">
                  <c:v>5.0000000000000001E-4</c:v>
                </c:pt>
                <c:pt idx="5">
                  <c:v>5.9999999999999995E-4</c:v>
                </c:pt>
                <c:pt idx="6">
                  <c:v>5.9999999999999995E-4</c:v>
                </c:pt>
                <c:pt idx="7">
                  <c:v>5.9999999999999995E-4</c:v>
                </c:pt>
                <c:pt idx="8">
                  <c:v>5.0000000000000001E-4</c:v>
                </c:pt>
                <c:pt idx="9">
                  <c:v>5.0000000000000001E-4</c:v>
                </c:pt>
                <c:pt idx="10">
                  <c:v>5.0000000000000001E-4</c:v>
                </c:pt>
                <c:pt idx="11">
                  <c:v>5.0000000000000001E-4</c:v>
                </c:pt>
                <c:pt idx="12">
                  <c:v>1.2999999999999999E-3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1.2999999999999999E-3</c:v>
                </c:pt>
                <c:pt idx="1">
                  <c:v>1.4E-3</c:v>
                </c:pt>
                <c:pt idx="2">
                  <c:v>1.2999999999999999E-3</c:v>
                </c:pt>
                <c:pt idx="3">
                  <c:v>1.1000000000000001E-3</c:v>
                </c:pt>
                <c:pt idx="4">
                  <c:v>1.1000000000000001E-3</c:v>
                </c:pt>
                <c:pt idx="5">
                  <c:v>1.1999999999999999E-3</c:v>
                </c:pt>
                <c:pt idx="6">
                  <c:v>1.2999999999999999E-3</c:v>
                </c:pt>
                <c:pt idx="7">
                  <c:v>1.4E-3</c:v>
                </c:pt>
                <c:pt idx="8">
                  <c:v>1.4E-3</c:v>
                </c:pt>
                <c:pt idx="9">
                  <c:v>1.4E-3</c:v>
                </c:pt>
                <c:pt idx="10">
                  <c:v>1.6999999999999999E-3</c:v>
                </c:pt>
                <c:pt idx="11">
                  <c:v>1.6000000000000001E-3</c:v>
                </c:pt>
                <c:pt idx="12">
                  <c:v>1.6000000000000001E-3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049408"/>
        <c:axId val="924220736"/>
      </c:lineChart>
      <c:catAx>
        <c:axId val="91604940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4220736"/>
        <c:crosses val="autoZero"/>
        <c:auto val="1"/>
        <c:lblAlgn val="ctr"/>
        <c:lblOffset val="100"/>
        <c:noMultiLvlLbl val="0"/>
      </c:catAx>
      <c:valAx>
        <c:axId val="924220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49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4.4000000000000003E-3</c:v>
                </c:pt>
                <c:pt idx="1">
                  <c:v>4.0000000000000001E-3</c:v>
                </c:pt>
                <c:pt idx="2">
                  <c:v>4.4000000000000003E-3</c:v>
                </c:pt>
                <c:pt idx="3">
                  <c:v>4.3E-3</c:v>
                </c:pt>
                <c:pt idx="4">
                  <c:v>4.1999999999999997E-3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4.1000000000000003E-3</c:v>
                </c:pt>
                <c:pt idx="8">
                  <c:v>4.1000000000000003E-3</c:v>
                </c:pt>
                <c:pt idx="9">
                  <c:v>4.1000000000000003E-3</c:v>
                </c:pt>
                <c:pt idx="10">
                  <c:v>4.3E-3</c:v>
                </c:pt>
                <c:pt idx="11">
                  <c:v>4.4000000000000003E-3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2.8E-3</c:v>
                </c:pt>
                <c:pt idx="2">
                  <c:v>2.7000000000000001E-3</c:v>
                </c:pt>
                <c:pt idx="3">
                  <c:v>2.7000000000000001E-3</c:v>
                </c:pt>
                <c:pt idx="4">
                  <c:v>2.7000000000000001E-3</c:v>
                </c:pt>
                <c:pt idx="5">
                  <c:v>2.5999999999999999E-3</c:v>
                </c:pt>
                <c:pt idx="6">
                  <c:v>2.5999999999999999E-3</c:v>
                </c:pt>
                <c:pt idx="7">
                  <c:v>2.7000000000000001E-3</c:v>
                </c:pt>
                <c:pt idx="8">
                  <c:v>2.7000000000000001E-3</c:v>
                </c:pt>
                <c:pt idx="9">
                  <c:v>2.5999999999999999E-3</c:v>
                </c:pt>
                <c:pt idx="10">
                  <c:v>2.7000000000000001E-3</c:v>
                </c:pt>
                <c:pt idx="11">
                  <c:v>2.7000000000000001E-3</c:v>
                </c:pt>
                <c:pt idx="12">
                  <c:v>2.5999999999999999E-3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1.6000000000000001E-3</c:v>
                </c:pt>
                <c:pt idx="2">
                  <c:v>1.6000000000000001E-3</c:v>
                </c:pt>
                <c:pt idx="3">
                  <c:v>1.5E-3</c:v>
                </c:pt>
                <c:pt idx="4">
                  <c:v>1.4E-3</c:v>
                </c:pt>
                <c:pt idx="5">
                  <c:v>1.2999999999999999E-3</c:v>
                </c:pt>
                <c:pt idx="6">
                  <c:v>1.2999999999999999E-3</c:v>
                </c:pt>
                <c:pt idx="7">
                  <c:v>1.1999999999999999E-3</c:v>
                </c:pt>
                <c:pt idx="8">
                  <c:v>1.1999999999999999E-3</c:v>
                </c:pt>
                <c:pt idx="9">
                  <c:v>1.1999999999999999E-3</c:v>
                </c:pt>
                <c:pt idx="10">
                  <c:v>1.4E-3</c:v>
                </c:pt>
                <c:pt idx="11">
                  <c:v>1.5E-3</c:v>
                </c:pt>
                <c:pt idx="12">
                  <c:v>1.4E-3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1.1999999999999999E-3</c:v>
                </c:pt>
                <c:pt idx="2">
                  <c:v>1.1999999999999999E-3</c:v>
                </c:pt>
                <c:pt idx="3">
                  <c:v>1.1999999999999999E-3</c:v>
                </c:pt>
                <c:pt idx="4">
                  <c:v>1E-3</c:v>
                </c:pt>
                <c:pt idx="5">
                  <c:v>1.1000000000000001E-3</c:v>
                </c:pt>
                <c:pt idx="6">
                  <c:v>1.1000000000000001E-3</c:v>
                </c:pt>
                <c:pt idx="7">
                  <c:v>1.1999999999999999E-3</c:v>
                </c:pt>
                <c:pt idx="8">
                  <c:v>1.1999999999999999E-3</c:v>
                </c:pt>
                <c:pt idx="9">
                  <c:v>1.2999999999999999E-3</c:v>
                </c:pt>
                <c:pt idx="10">
                  <c:v>1.4E-3</c:v>
                </c:pt>
                <c:pt idx="11">
                  <c:v>1.4E-3</c:v>
                </c:pt>
                <c:pt idx="12">
                  <c:v>1.5E-3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259328"/>
        <c:axId val="924501696"/>
      </c:lineChart>
      <c:catAx>
        <c:axId val="916259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4501696"/>
        <c:crosses val="autoZero"/>
        <c:auto val="1"/>
        <c:lblAlgn val="ctr"/>
        <c:lblOffset val="100"/>
        <c:noMultiLvlLbl val="0"/>
      </c:catAx>
      <c:valAx>
        <c:axId val="924501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259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2.8E-3</c:v>
                </c:pt>
                <c:pt idx="1">
                  <c:v>2.8E-3</c:v>
                </c:pt>
                <c:pt idx="2">
                  <c:v>3.3E-3</c:v>
                </c:pt>
                <c:pt idx="3">
                  <c:v>2.8999999999999998E-3</c:v>
                </c:pt>
                <c:pt idx="4">
                  <c:v>2.8E-3</c:v>
                </c:pt>
                <c:pt idx="5">
                  <c:v>2.7000000000000001E-3</c:v>
                </c:pt>
                <c:pt idx="6">
                  <c:v>2.5999999999999999E-3</c:v>
                </c:pt>
                <c:pt idx="7">
                  <c:v>2.7000000000000001E-3</c:v>
                </c:pt>
                <c:pt idx="8">
                  <c:v>2.8E-3</c:v>
                </c:pt>
                <c:pt idx="9">
                  <c:v>2.8E-3</c:v>
                </c:pt>
                <c:pt idx="10">
                  <c:v>2.8999999999999998E-3</c:v>
                </c:pt>
                <c:pt idx="11">
                  <c:v>2.8E-3</c:v>
                </c:pt>
                <c:pt idx="12">
                  <c:v>2.8999999999999998E-3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2E-3</c:v>
                </c:pt>
                <c:pt idx="1">
                  <c:v>2E-3</c:v>
                </c:pt>
                <c:pt idx="2">
                  <c:v>2.2000000000000001E-3</c:v>
                </c:pt>
                <c:pt idx="3">
                  <c:v>2.0999999999999999E-3</c:v>
                </c:pt>
                <c:pt idx="4">
                  <c:v>2E-3</c:v>
                </c:pt>
                <c:pt idx="5">
                  <c:v>2E-3</c:v>
                </c:pt>
                <c:pt idx="6">
                  <c:v>2E-3</c:v>
                </c:pt>
                <c:pt idx="7">
                  <c:v>2.0999999999999999E-3</c:v>
                </c:pt>
                <c:pt idx="8">
                  <c:v>2.2000000000000001E-3</c:v>
                </c:pt>
                <c:pt idx="9">
                  <c:v>2.0999999999999999E-3</c:v>
                </c:pt>
                <c:pt idx="10">
                  <c:v>2.2000000000000001E-3</c:v>
                </c:pt>
                <c:pt idx="11">
                  <c:v>2E-3</c:v>
                </c:pt>
                <c:pt idx="12">
                  <c:v>2.0999999999999999E-3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5.9999999999999995E-4</c:v>
                </c:pt>
                <c:pt idx="1">
                  <c:v>5.0000000000000001E-4</c:v>
                </c:pt>
                <c:pt idx="2">
                  <c:v>1.5E-3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4.0000000000000002E-4</c:v>
                </c:pt>
                <c:pt idx="6">
                  <c:v>2.9999999999999997E-4</c:v>
                </c:pt>
                <c:pt idx="7">
                  <c:v>2.9999999999999997E-4</c:v>
                </c:pt>
                <c:pt idx="8">
                  <c:v>4.0000000000000002E-4</c:v>
                </c:pt>
                <c:pt idx="9">
                  <c:v>4.0000000000000002E-4</c:v>
                </c:pt>
                <c:pt idx="10">
                  <c:v>4.0000000000000002E-4</c:v>
                </c:pt>
                <c:pt idx="11">
                  <c:v>4.0000000000000002E-4</c:v>
                </c:pt>
                <c:pt idx="12">
                  <c:v>4.0000000000000002E-4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8.9999999999999998E-4</c:v>
                </c:pt>
                <c:pt idx="1">
                  <c:v>8.9999999999999998E-4</c:v>
                </c:pt>
                <c:pt idx="2">
                  <c:v>8.9999999999999998E-4</c:v>
                </c:pt>
                <c:pt idx="3">
                  <c:v>1E-3</c:v>
                </c:pt>
                <c:pt idx="4">
                  <c:v>1E-3</c:v>
                </c:pt>
                <c:pt idx="5">
                  <c:v>8.9999999999999998E-4</c:v>
                </c:pt>
                <c:pt idx="6">
                  <c:v>8.9999999999999998E-4</c:v>
                </c:pt>
                <c:pt idx="7">
                  <c:v>1E-3</c:v>
                </c:pt>
                <c:pt idx="8">
                  <c:v>1.1000000000000001E-3</c:v>
                </c:pt>
                <c:pt idx="9">
                  <c:v>1E-3</c:v>
                </c:pt>
                <c:pt idx="10">
                  <c:v>1.1000000000000001E-3</c:v>
                </c:pt>
                <c:pt idx="11">
                  <c:v>1.1999999999999999E-3</c:v>
                </c:pt>
                <c:pt idx="12">
                  <c:v>1.2999999999999999E-3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03488"/>
        <c:axId val="924504000"/>
      </c:lineChart>
      <c:catAx>
        <c:axId val="9159034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4504000"/>
        <c:crosses val="autoZero"/>
        <c:auto val="1"/>
        <c:lblAlgn val="ctr"/>
        <c:lblOffset val="100"/>
        <c:noMultiLvlLbl val="0"/>
      </c:catAx>
      <c:valAx>
        <c:axId val="924504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5903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0.1348</c:v>
                </c:pt>
                <c:pt idx="1">
                  <c:v>0.12909999999999999</c:v>
                </c:pt>
                <c:pt idx="2">
                  <c:v>0.12570000000000001</c:v>
                </c:pt>
                <c:pt idx="3">
                  <c:v>0.12529999999999999</c:v>
                </c:pt>
                <c:pt idx="4">
                  <c:v>0.1237</c:v>
                </c:pt>
                <c:pt idx="5">
                  <c:v>0.12540000000000001</c:v>
                </c:pt>
                <c:pt idx="6">
                  <c:v>0.1242</c:v>
                </c:pt>
                <c:pt idx="7">
                  <c:v>0.12529999999999999</c:v>
                </c:pt>
                <c:pt idx="8">
                  <c:v>0.123</c:v>
                </c:pt>
                <c:pt idx="9">
                  <c:v>0.12180000000000001</c:v>
                </c:pt>
                <c:pt idx="10">
                  <c:v>0.1231</c:v>
                </c:pt>
                <c:pt idx="11">
                  <c:v>0.1232</c:v>
                </c:pt>
                <c:pt idx="12">
                  <c:v>0.12640000000000001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8.6900000000000005E-2</c:v>
                </c:pt>
                <c:pt idx="1">
                  <c:v>8.2000000000000003E-2</c:v>
                </c:pt>
                <c:pt idx="2">
                  <c:v>8.0100000000000005E-2</c:v>
                </c:pt>
                <c:pt idx="3">
                  <c:v>7.9299999999999995E-2</c:v>
                </c:pt>
                <c:pt idx="4">
                  <c:v>7.9000000000000001E-2</c:v>
                </c:pt>
                <c:pt idx="5">
                  <c:v>0.08</c:v>
                </c:pt>
                <c:pt idx="6">
                  <c:v>8.0100000000000005E-2</c:v>
                </c:pt>
                <c:pt idx="7">
                  <c:v>8.1000000000000003E-2</c:v>
                </c:pt>
                <c:pt idx="8">
                  <c:v>7.9699999999999993E-2</c:v>
                </c:pt>
                <c:pt idx="9">
                  <c:v>8.0799999999999997E-2</c:v>
                </c:pt>
                <c:pt idx="10">
                  <c:v>8.1199999999999994E-2</c:v>
                </c:pt>
                <c:pt idx="11">
                  <c:v>8.1500000000000003E-2</c:v>
                </c:pt>
                <c:pt idx="12">
                  <c:v>8.48E-2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3.1699999999999999E-2</c:v>
                </c:pt>
                <c:pt idx="1">
                  <c:v>3.1E-2</c:v>
                </c:pt>
                <c:pt idx="2">
                  <c:v>2.9399999999999999E-2</c:v>
                </c:pt>
                <c:pt idx="3">
                  <c:v>3.1E-2</c:v>
                </c:pt>
                <c:pt idx="4">
                  <c:v>2.9700000000000001E-2</c:v>
                </c:pt>
                <c:pt idx="5">
                  <c:v>3.09E-2</c:v>
                </c:pt>
                <c:pt idx="6">
                  <c:v>2.9899999999999999E-2</c:v>
                </c:pt>
                <c:pt idx="7">
                  <c:v>2.9899999999999999E-2</c:v>
                </c:pt>
                <c:pt idx="8">
                  <c:v>2.8799999999999999E-2</c:v>
                </c:pt>
                <c:pt idx="9">
                  <c:v>2.58E-2</c:v>
                </c:pt>
                <c:pt idx="10">
                  <c:v>2.7E-2</c:v>
                </c:pt>
                <c:pt idx="11">
                  <c:v>2.7199999999999998E-2</c:v>
                </c:pt>
                <c:pt idx="12">
                  <c:v>2.63E-2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4.9000000000000002E-2</c:v>
                </c:pt>
                <c:pt idx="1">
                  <c:v>4.6699999999999998E-2</c:v>
                </c:pt>
                <c:pt idx="2">
                  <c:v>4.41E-2</c:v>
                </c:pt>
                <c:pt idx="3">
                  <c:v>4.2999999999999997E-2</c:v>
                </c:pt>
                <c:pt idx="4">
                  <c:v>4.2599999999999999E-2</c:v>
                </c:pt>
                <c:pt idx="5">
                  <c:v>4.2900000000000001E-2</c:v>
                </c:pt>
                <c:pt idx="6">
                  <c:v>4.2799999999999998E-2</c:v>
                </c:pt>
                <c:pt idx="7">
                  <c:v>4.3299999999999998E-2</c:v>
                </c:pt>
                <c:pt idx="8">
                  <c:v>4.2099999999999999E-2</c:v>
                </c:pt>
                <c:pt idx="9">
                  <c:v>4.2299999999999997E-2</c:v>
                </c:pt>
                <c:pt idx="10">
                  <c:v>4.2200000000000001E-2</c:v>
                </c:pt>
                <c:pt idx="11">
                  <c:v>4.1500000000000002E-2</c:v>
                </c:pt>
                <c:pt idx="12">
                  <c:v>4.3999999999999997E-2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06048"/>
        <c:axId val="924506304"/>
      </c:lineChart>
      <c:catAx>
        <c:axId val="915906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4506304"/>
        <c:crosses val="autoZero"/>
        <c:auto val="1"/>
        <c:lblAlgn val="ctr"/>
        <c:lblOffset val="100"/>
        <c:noMultiLvlLbl val="0"/>
      </c:catAx>
      <c:valAx>
        <c:axId val="924506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5906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0.84650000000000003</c:v>
                </c:pt>
                <c:pt idx="1">
                  <c:v>0.85460000000000003</c:v>
                </c:pt>
                <c:pt idx="2">
                  <c:v>0.85580000000000001</c:v>
                </c:pt>
                <c:pt idx="3">
                  <c:v>0.85710000000000008</c:v>
                </c:pt>
                <c:pt idx="4">
                  <c:v>0.85889999999999989</c:v>
                </c:pt>
                <c:pt idx="5">
                  <c:v>0.85729999999999995</c:v>
                </c:pt>
                <c:pt idx="6">
                  <c:v>0.85859999999999992</c:v>
                </c:pt>
                <c:pt idx="7">
                  <c:v>0.85730000000000006</c:v>
                </c:pt>
                <c:pt idx="8">
                  <c:v>0.8589</c:v>
                </c:pt>
                <c:pt idx="9">
                  <c:v>0.86059999999999992</c:v>
                </c:pt>
                <c:pt idx="10">
                  <c:v>0.85820000000000007</c:v>
                </c:pt>
                <c:pt idx="11">
                  <c:v>0.85810000000000008</c:v>
                </c:pt>
                <c:pt idx="12">
                  <c:v>0.85450000000000004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0.90200000000000002</c:v>
                </c:pt>
                <c:pt idx="1">
                  <c:v>0.90690000000000004</c:v>
                </c:pt>
                <c:pt idx="2">
                  <c:v>0.90849999999999986</c:v>
                </c:pt>
                <c:pt idx="3">
                  <c:v>0.9091999999999999</c:v>
                </c:pt>
                <c:pt idx="4">
                  <c:v>0.90969999999999995</c:v>
                </c:pt>
                <c:pt idx="5">
                  <c:v>0.90879999999999994</c:v>
                </c:pt>
                <c:pt idx="6">
                  <c:v>0.90859999999999985</c:v>
                </c:pt>
                <c:pt idx="7">
                  <c:v>0.90749999999999997</c:v>
                </c:pt>
                <c:pt idx="8">
                  <c:v>0.90859999999999996</c:v>
                </c:pt>
                <c:pt idx="9">
                  <c:v>0.90759999999999996</c:v>
                </c:pt>
                <c:pt idx="10">
                  <c:v>0.90700000000000003</c:v>
                </c:pt>
                <c:pt idx="11">
                  <c:v>0.90689999999999993</c:v>
                </c:pt>
                <c:pt idx="12">
                  <c:v>0.90319999999999989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0.96089999999999998</c:v>
                </c:pt>
                <c:pt idx="1">
                  <c:v>0.96439999999999992</c:v>
                </c:pt>
                <c:pt idx="2">
                  <c:v>0.9637</c:v>
                </c:pt>
                <c:pt idx="3">
                  <c:v>0.9637</c:v>
                </c:pt>
                <c:pt idx="4">
                  <c:v>0.96500000000000019</c:v>
                </c:pt>
                <c:pt idx="5">
                  <c:v>0.96389999999999998</c:v>
                </c:pt>
                <c:pt idx="6">
                  <c:v>0.96519999999999995</c:v>
                </c:pt>
                <c:pt idx="7">
                  <c:v>0.96529999999999994</c:v>
                </c:pt>
                <c:pt idx="8">
                  <c:v>0.96590000000000009</c:v>
                </c:pt>
                <c:pt idx="9">
                  <c:v>0.96950000000000003</c:v>
                </c:pt>
                <c:pt idx="10">
                  <c:v>0.96720000000000017</c:v>
                </c:pt>
                <c:pt idx="11">
                  <c:v>0.96670000000000011</c:v>
                </c:pt>
                <c:pt idx="12">
                  <c:v>0.96730000000000016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0.94610000000000005</c:v>
                </c:pt>
                <c:pt idx="1">
                  <c:v>0.94830000000000014</c:v>
                </c:pt>
                <c:pt idx="2">
                  <c:v>0.95110000000000006</c:v>
                </c:pt>
                <c:pt idx="3">
                  <c:v>0.95240000000000002</c:v>
                </c:pt>
                <c:pt idx="4">
                  <c:v>0.95290000000000008</c:v>
                </c:pt>
                <c:pt idx="5">
                  <c:v>0.95240000000000002</c:v>
                </c:pt>
                <c:pt idx="6">
                  <c:v>0.95230000000000004</c:v>
                </c:pt>
                <c:pt idx="7">
                  <c:v>0.95160000000000011</c:v>
                </c:pt>
                <c:pt idx="8">
                  <c:v>0.9526</c:v>
                </c:pt>
                <c:pt idx="9">
                  <c:v>0.95230000000000004</c:v>
                </c:pt>
                <c:pt idx="10">
                  <c:v>0.95199999999999996</c:v>
                </c:pt>
                <c:pt idx="11">
                  <c:v>0.95269999999999999</c:v>
                </c:pt>
                <c:pt idx="12">
                  <c:v>0.95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05536"/>
        <c:axId val="927736384"/>
      </c:lineChart>
      <c:catAx>
        <c:axId val="915905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7736384"/>
        <c:crosses val="autoZero"/>
        <c:auto val="1"/>
        <c:lblAlgn val="ctr"/>
        <c:lblOffset val="100"/>
        <c:noMultiLvlLbl val="0"/>
      </c:catAx>
      <c:valAx>
        <c:axId val="92773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5905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105.91</c:v>
                </c:pt>
                <c:pt idx="1">
                  <c:v>108.31</c:v>
                </c:pt>
                <c:pt idx="2">
                  <c:v>122.62</c:v>
                </c:pt>
                <c:pt idx="3">
                  <c:v>116.82</c:v>
                </c:pt>
                <c:pt idx="4">
                  <c:v>130.44999999999999</c:v>
                </c:pt>
                <c:pt idx="5">
                  <c:v>129.58000000000001</c:v>
                </c:pt>
                <c:pt idx="6">
                  <c:v>126.62</c:v>
                </c:pt>
                <c:pt idx="7">
                  <c:v>123.66</c:v>
                </c:pt>
                <c:pt idx="8">
                  <c:v>127.61</c:v>
                </c:pt>
                <c:pt idx="9">
                  <c:v>138.46</c:v>
                </c:pt>
                <c:pt idx="10">
                  <c:v>126.99</c:v>
                </c:pt>
                <c:pt idx="11">
                  <c:v>119.53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132.6</c:v>
                </c:pt>
                <c:pt idx="1">
                  <c:v>126.93</c:v>
                </c:pt>
                <c:pt idx="2">
                  <c:v>127.67</c:v>
                </c:pt>
                <c:pt idx="3">
                  <c:v>88.83</c:v>
                </c:pt>
                <c:pt idx="4">
                  <c:v>96.05</c:v>
                </c:pt>
                <c:pt idx="5">
                  <c:v>135.69</c:v>
                </c:pt>
                <c:pt idx="6">
                  <c:v>119.16</c:v>
                </c:pt>
                <c:pt idx="7">
                  <c:v>120.03</c:v>
                </c:pt>
                <c:pt idx="8">
                  <c:v>118.3</c:v>
                </c:pt>
                <c:pt idx="9">
                  <c:v>115.83</c:v>
                </c:pt>
                <c:pt idx="10">
                  <c:v>111.46</c:v>
                </c:pt>
                <c:pt idx="11">
                  <c:v>109.42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113.43</c:v>
                </c:pt>
                <c:pt idx="1">
                  <c:v>122.68</c:v>
                </c:pt>
                <c:pt idx="2">
                  <c:v>138.27000000000001</c:v>
                </c:pt>
                <c:pt idx="3">
                  <c:v>134.76</c:v>
                </c:pt>
                <c:pt idx="4">
                  <c:v>138.46</c:v>
                </c:pt>
                <c:pt idx="5">
                  <c:v>137.22999999999999</c:v>
                </c:pt>
                <c:pt idx="6">
                  <c:v>118.98</c:v>
                </c:pt>
                <c:pt idx="7">
                  <c:v>129.09</c:v>
                </c:pt>
                <c:pt idx="8">
                  <c:v>126.19</c:v>
                </c:pt>
                <c:pt idx="9">
                  <c:v>133.71</c:v>
                </c:pt>
                <c:pt idx="10">
                  <c:v>137.29</c:v>
                </c:pt>
                <c:pt idx="11">
                  <c:v>117.93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113</c:v>
                </c:pt>
                <c:pt idx="1">
                  <c:v>112.44</c:v>
                </c:pt>
                <c:pt idx="2">
                  <c:v>137.16</c:v>
                </c:pt>
                <c:pt idx="3">
                  <c:v>129.09</c:v>
                </c:pt>
                <c:pt idx="4">
                  <c:v>145.49</c:v>
                </c:pt>
                <c:pt idx="5">
                  <c:v>148.32</c:v>
                </c:pt>
                <c:pt idx="6">
                  <c:v>134.13999999999999</c:v>
                </c:pt>
                <c:pt idx="7">
                  <c:v>143.13999999999999</c:v>
                </c:pt>
                <c:pt idx="8">
                  <c:v>135.07</c:v>
                </c:pt>
                <c:pt idx="9">
                  <c:v>135.5</c:v>
                </c:pt>
                <c:pt idx="10">
                  <c:v>125.33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010752"/>
        <c:axId val="927738688"/>
      </c:lineChart>
      <c:catAx>
        <c:axId val="92001075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7738688"/>
        <c:crosses val="autoZero"/>
        <c:auto val="1"/>
        <c:lblAlgn val="ctr"/>
        <c:lblOffset val="100"/>
        <c:noMultiLvlLbl val="0"/>
      </c:catAx>
      <c:valAx>
        <c:axId val="927738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010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57.76</c:v>
                </c:pt>
                <c:pt idx="1">
                  <c:v>57.33</c:v>
                </c:pt>
                <c:pt idx="2">
                  <c:v>61.22</c:v>
                </c:pt>
                <c:pt idx="3">
                  <c:v>57.52</c:v>
                </c:pt>
                <c:pt idx="4">
                  <c:v>62.14</c:v>
                </c:pt>
                <c:pt idx="5">
                  <c:v>61.34</c:v>
                </c:pt>
                <c:pt idx="6">
                  <c:v>65.53</c:v>
                </c:pt>
                <c:pt idx="7">
                  <c:v>60.35</c:v>
                </c:pt>
                <c:pt idx="8">
                  <c:v>61.65</c:v>
                </c:pt>
                <c:pt idx="9">
                  <c:v>68.12</c:v>
                </c:pt>
                <c:pt idx="10">
                  <c:v>62.08</c:v>
                </c:pt>
                <c:pt idx="11">
                  <c:v>60.41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69.17</c:v>
                </c:pt>
                <c:pt idx="1">
                  <c:v>62.2</c:v>
                </c:pt>
                <c:pt idx="2">
                  <c:v>57.15</c:v>
                </c:pt>
                <c:pt idx="3">
                  <c:v>35.94</c:v>
                </c:pt>
                <c:pt idx="4">
                  <c:v>39.08</c:v>
                </c:pt>
                <c:pt idx="5">
                  <c:v>53.69</c:v>
                </c:pt>
                <c:pt idx="6">
                  <c:v>51.66</c:v>
                </c:pt>
                <c:pt idx="7">
                  <c:v>50.24</c:v>
                </c:pt>
                <c:pt idx="8">
                  <c:v>50.24</c:v>
                </c:pt>
                <c:pt idx="9">
                  <c:v>50.37</c:v>
                </c:pt>
                <c:pt idx="10">
                  <c:v>47.22</c:v>
                </c:pt>
                <c:pt idx="11">
                  <c:v>46.54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51.72</c:v>
                </c:pt>
                <c:pt idx="1">
                  <c:v>53.76</c:v>
                </c:pt>
                <c:pt idx="2">
                  <c:v>61.59</c:v>
                </c:pt>
                <c:pt idx="3">
                  <c:v>55.36</c:v>
                </c:pt>
                <c:pt idx="4">
                  <c:v>54.5</c:v>
                </c:pt>
                <c:pt idx="5">
                  <c:v>60.04</c:v>
                </c:pt>
                <c:pt idx="6">
                  <c:v>51.91</c:v>
                </c:pt>
                <c:pt idx="7">
                  <c:v>55.91</c:v>
                </c:pt>
                <c:pt idx="8">
                  <c:v>54.5</c:v>
                </c:pt>
                <c:pt idx="9">
                  <c:v>57.7</c:v>
                </c:pt>
                <c:pt idx="10">
                  <c:v>62.26</c:v>
                </c:pt>
                <c:pt idx="11">
                  <c:v>54.43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53.51</c:v>
                </c:pt>
                <c:pt idx="1">
                  <c:v>51.91</c:v>
                </c:pt>
                <c:pt idx="2">
                  <c:v>58.01</c:v>
                </c:pt>
                <c:pt idx="3">
                  <c:v>53.14</c:v>
                </c:pt>
                <c:pt idx="4">
                  <c:v>61.46</c:v>
                </c:pt>
                <c:pt idx="5">
                  <c:v>63.8</c:v>
                </c:pt>
                <c:pt idx="6">
                  <c:v>60.66</c:v>
                </c:pt>
                <c:pt idx="7">
                  <c:v>64.91</c:v>
                </c:pt>
                <c:pt idx="8">
                  <c:v>63</c:v>
                </c:pt>
                <c:pt idx="9">
                  <c:v>63.13</c:v>
                </c:pt>
                <c:pt idx="10">
                  <c:v>58.63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014336"/>
        <c:axId val="927740992"/>
      </c:lineChart>
      <c:catAx>
        <c:axId val="9200143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7740992"/>
        <c:crosses val="autoZero"/>
        <c:auto val="1"/>
        <c:lblAlgn val="ctr"/>
        <c:lblOffset val="100"/>
        <c:noMultiLvlLbl val="0"/>
      </c:catAx>
      <c:valAx>
        <c:axId val="927740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014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12.7</c:v>
                </c:pt>
                <c:pt idx="1">
                  <c:v>13.99</c:v>
                </c:pt>
                <c:pt idx="2">
                  <c:v>18.43</c:v>
                </c:pt>
                <c:pt idx="3">
                  <c:v>16.27</c:v>
                </c:pt>
                <c:pt idx="4">
                  <c:v>20.71</c:v>
                </c:pt>
                <c:pt idx="5">
                  <c:v>19.23</c:v>
                </c:pt>
                <c:pt idx="6">
                  <c:v>18.37</c:v>
                </c:pt>
                <c:pt idx="7">
                  <c:v>19.79</c:v>
                </c:pt>
                <c:pt idx="8">
                  <c:v>17.940000000000001</c:v>
                </c:pt>
                <c:pt idx="9">
                  <c:v>19.170000000000002</c:v>
                </c:pt>
                <c:pt idx="10">
                  <c:v>20.41</c:v>
                </c:pt>
                <c:pt idx="11">
                  <c:v>17.82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18.559999999999999</c:v>
                </c:pt>
                <c:pt idx="1">
                  <c:v>18.739999999999998</c:v>
                </c:pt>
                <c:pt idx="2">
                  <c:v>20.53</c:v>
                </c:pt>
                <c:pt idx="3">
                  <c:v>16.27</c:v>
                </c:pt>
                <c:pt idx="4">
                  <c:v>17.690000000000001</c:v>
                </c:pt>
                <c:pt idx="5">
                  <c:v>26.02</c:v>
                </c:pt>
                <c:pt idx="6">
                  <c:v>20.71</c:v>
                </c:pt>
                <c:pt idx="7">
                  <c:v>23.12</c:v>
                </c:pt>
                <c:pt idx="8">
                  <c:v>19.36</c:v>
                </c:pt>
                <c:pt idx="9">
                  <c:v>19.3</c:v>
                </c:pt>
                <c:pt idx="10">
                  <c:v>20.9</c:v>
                </c:pt>
                <c:pt idx="11">
                  <c:v>17.510000000000002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18.059999999999999</c:v>
                </c:pt>
                <c:pt idx="1">
                  <c:v>22.5</c:v>
                </c:pt>
                <c:pt idx="2">
                  <c:v>24.97</c:v>
                </c:pt>
                <c:pt idx="3">
                  <c:v>24.04</c:v>
                </c:pt>
                <c:pt idx="4">
                  <c:v>25.28</c:v>
                </c:pt>
                <c:pt idx="5">
                  <c:v>24.17</c:v>
                </c:pt>
                <c:pt idx="6">
                  <c:v>20.41</c:v>
                </c:pt>
                <c:pt idx="7">
                  <c:v>22.32</c:v>
                </c:pt>
                <c:pt idx="8">
                  <c:v>18.989999999999998</c:v>
                </c:pt>
                <c:pt idx="9">
                  <c:v>21.7</c:v>
                </c:pt>
                <c:pt idx="10">
                  <c:v>19.170000000000002</c:v>
                </c:pt>
                <c:pt idx="11">
                  <c:v>16.64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15.04</c:v>
                </c:pt>
                <c:pt idx="1">
                  <c:v>18</c:v>
                </c:pt>
                <c:pt idx="2">
                  <c:v>20.84</c:v>
                </c:pt>
                <c:pt idx="3">
                  <c:v>21.82</c:v>
                </c:pt>
                <c:pt idx="4">
                  <c:v>28.3</c:v>
                </c:pt>
                <c:pt idx="5">
                  <c:v>25.46</c:v>
                </c:pt>
                <c:pt idx="6">
                  <c:v>23.61</c:v>
                </c:pt>
                <c:pt idx="7">
                  <c:v>23.86</c:v>
                </c:pt>
                <c:pt idx="8">
                  <c:v>21.51</c:v>
                </c:pt>
                <c:pt idx="9">
                  <c:v>21.95</c:v>
                </c:pt>
                <c:pt idx="10">
                  <c:v>19.91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05024"/>
        <c:axId val="927743296"/>
      </c:lineChart>
      <c:catAx>
        <c:axId val="9159050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7743296"/>
        <c:crosses val="autoZero"/>
        <c:auto val="1"/>
        <c:lblAlgn val="ctr"/>
        <c:lblOffset val="100"/>
        <c:noMultiLvlLbl val="0"/>
      </c:catAx>
      <c:valAx>
        <c:axId val="927743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5905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2.5299999999999998</c:v>
                </c:pt>
                <c:pt idx="1">
                  <c:v>2.71</c:v>
                </c:pt>
                <c:pt idx="2">
                  <c:v>4.1900000000000004</c:v>
                </c:pt>
                <c:pt idx="3">
                  <c:v>3.45</c:v>
                </c:pt>
                <c:pt idx="4">
                  <c:v>3.33</c:v>
                </c:pt>
                <c:pt idx="5">
                  <c:v>3.82</c:v>
                </c:pt>
                <c:pt idx="6">
                  <c:v>2.84</c:v>
                </c:pt>
                <c:pt idx="7">
                  <c:v>3.51</c:v>
                </c:pt>
                <c:pt idx="8">
                  <c:v>4.25</c:v>
                </c:pt>
                <c:pt idx="9">
                  <c:v>3.88</c:v>
                </c:pt>
                <c:pt idx="10">
                  <c:v>3.02</c:v>
                </c:pt>
                <c:pt idx="11">
                  <c:v>1.97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2.71</c:v>
                </c:pt>
                <c:pt idx="1">
                  <c:v>2.96</c:v>
                </c:pt>
                <c:pt idx="2">
                  <c:v>5.24</c:v>
                </c:pt>
                <c:pt idx="3">
                  <c:v>2.84</c:v>
                </c:pt>
                <c:pt idx="4">
                  <c:v>2.9</c:v>
                </c:pt>
                <c:pt idx="5">
                  <c:v>3.14</c:v>
                </c:pt>
                <c:pt idx="6">
                  <c:v>4.32</c:v>
                </c:pt>
                <c:pt idx="7">
                  <c:v>3.51</c:v>
                </c:pt>
                <c:pt idx="8">
                  <c:v>3.76</c:v>
                </c:pt>
                <c:pt idx="9">
                  <c:v>3.14</c:v>
                </c:pt>
                <c:pt idx="10">
                  <c:v>3.39</c:v>
                </c:pt>
                <c:pt idx="11">
                  <c:v>2.65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3.02</c:v>
                </c:pt>
                <c:pt idx="1">
                  <c:v>3.88</c:v>
                </c:pt>
                <c:pt idx="2">
                  <c:v>5.18</c:v>
                </c:pt>
                <c:pt idx="3">
                  <c:v>5.12</c:v>
                </c:pt>
                <c:pt idx="4">
                  <c:v>5.0599999999999996</c:v>
                </c:pt>
                <c:pt idx="5">
                  <c:v>4.5599999999999996</c:v>
                </c:pt>
                <c:pt idx="6">
                  <c:v>4.25</c:v>
                </c:pt>
                <c:pt idx="7">
                  <c:v>4.38</c:v>
                </c:pt>
                <c:pt idx="8">
                  <c:v>4.75</c:v>
                </c:pt>
                <c:pt idx="9">
                  <c:v>4.01</c:v>
                </c:pt>
                <c:pt idx="10">
                  <c:v>4.5</c:v>
                </c:pt>
                <c:pt idx="11">
                  <c:v>3.33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2.4</c:v>
                </c:pt>
                <c:pt idx="1">
                  <c:v>3.58</c:v>
                </c:pt>
                <c:pt idx="2">
                  <c:v>5.36</c:v>
                </c:pt>
                <c:pt idx="3">
                  <c:v>4.07</c:v>
                </c:pt>
                <c:pt idx="4">
                  <c:v>5.49</c:v>
                </c:pt>
                <c:pt idx="5">
                  <c:v>5.61</c:v>
                </c:pt>
                <c:pt idx="6">
                  <c:v>4.1900000000000004</c:v>
                </c:pt>
                <c:pt idx="7">
                  <c:v>5.49</c:v>
                </c:pt>
                <c:pt idx="8">
                  <c:v>5.98</c:v>
                </c:pt>
                <c:pt idx="9">
                  <c:v>4.6900000000000004</c:v>
                </c:pt>
                <c:pt idx="10">
                  <c:v>3.82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011776"/>
        <c:axId val="927966912"/>
      </c:lineChart>
      <c:catAx>
        <c:axId val="9200117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7966912"/>
        <c:crosses val="autoZero"/>
        <c:auto val="1"/>
        <c:lblAlgn val="ctr"/>
        <c:lblOffset val="100"/>
        <c:noMultiLvlLbl val="0"/>
      </c:catAx>
      <c:valAx>
        <c:axId val="927966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0117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0.18</c:v>
                </c:pt>
                <c:pt idx="1">
                  <c:v>0.43</c:v>
                </c:pt>
                <c:pt idx="2">
                  <c:v>0.55000000000000004</c:v>
                </c:pt>
                <c:pt idx="3">
                  <c:v>0.12</c:v>
                </c:pt>
                <c:pt idx="4">
                  <c:v>0.12</c:v>
                </c:pt>
                <c:pt idx="5">
                  <c:v>0.43</c:v>
                </c:pt>
                <c:pt idx="6">
                  <c:v>0.25</c:v>
                </c:pt>
                <c:pt idx="7">
                  <c:v>0.06</c:v>
                </c:pt>
                <c:pt idx="8">
                  <c:v>0.43</c:v>
                </c:pt>
                <c:pt idx="9">
                  <c:v>0.62</c:v>
                </c:pt>
                <c:pt idx="10">
                  <c:v>0.18</c:v>
                </c:pt>
                <c:pt idx="11">
                  <c:v>0.31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0.18</c:v>
                </c:pt>
                <c:pt idx="1">
                  <c:v>0.25</c:v>
                </c:pt>
                <c:pt idx="2">
                  <c:v>0.25</c:v>
                </c:pt>
                <c:pt idx="3">
                  <c:v>0.12</c:v>
                </c:pt>
                <c:pt idx="4">
                  <c:v>0.06</c:v>
                </c:pt>
                <c:pt idx="5">
                  <c:v>0.18</c:v>
                </c:pt>
                <c:pt idx="6">
                  <c:v>0.06</c:v>
                </c:pt>
                <c:pt idx="7">
                  <c:v>0</c:v>
                </c:pt>
                <c:pt idx="8">
                  <c:v>0</c:v>
                </c:pt>
                <c:pt idx="9">
                  <c:v>0.06</c:v>
                </c:pt>
                <c:pt idx="10">
                  <c:v>0.18</c:v>
                </c:pt>
                <c:pt idx="11">
                  <c:v>0.18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0.18</c:v>
                </c:pt>
                <c:pt idx="1">
                  <c:v>0.25</c:v>
                </c:pt>
                <c:pt idx="2">
                  <c:v>0.31</c:v>
                </c:pt>
                <c:pt idx="3">
                  <c:v>0.18</c:v>
                </c:pt>
                <c:pt idx="4">
                  <c:v>0.31</c:v>
                </c:pt>
                <c:pt idx="5">
                  <c:v>0.25</c:v>
                </c:pt>
                <c:pt idx="6">
                  <c:v>0.06</c:v>
                </c:pt>
                <c:pt idx="7">
                  <c:v>0.12</c:v>
                </c:pt>
                <c:pt idx="8">
                  <c:v>0.12</c:v>
                </c:pt>
                <c:pt idx="9">
                  <c:v>0.43</c:v>
                </c:pt>
                <c:pt idx="10">
                  <c:v>0.12</c:v>
                </c:pt>
                <c:pt idx="11">
                  <c:v>0.06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</c:v>
                </c:pt>
                <c:pt idx="1">
                  <c:v>0.06</c:v>
                </c:pt>
                <c:pt idx="2">
                  <c:v>0.25</c:v>
                </c:pt>
                <c:pt idx="3">
                  <c:v>0.12</c:v>
                </c:pt>
                <c:pt idx="4">
                  <c:v>0.12</c:v>
                </c:pt>
                <c:pt idx="5">
                  <c:v>0.55000000000000004</c:v>
                </c:pt>
                <c:pt idx="6">
                  <c:v>0.18</c:v>
                </c:pt>
                <c:pt idx="7">
                  <c:v>0.18</c:v>
                </c:pt>
                <c:pt idx="8">
                  <c:v>0.25</c:v>
                </c:pt>
                <c:pt idx="9">
                  <c:v>0.25</c:v>
                </c:pt>
                <c:pt idx="10">
                  <c:v>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04000"/>
        <c:axId val="927969216"/>
      </c:lineChart>
      <c:catAx>
        <c:axId val="9159040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7969216"/>
        <c:crosses val="autoZero"/>
        <c:auto val="1"/>
        <c:lblAlgn val="ctr"/>
        <c:lblOffset val="100"/>
        <c:noMultiLvlLbl val="0"/>
      </c:catAx>
      <c:valAx>
        <c:axId val="927969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5904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0.15184780527365088</c:v>
                </c:pt>
                <c:pt idx="1">
                  <c:v>0.38363613836293803</c:v>
                </c:pt>
                <c:pt idx="2">
                  <c:v>0.25428864284024733</c:v>
                </c:pt>
                <c:pt idx="3">
                  <c:v>8.9278111307599606E-2</c:v>
                </c:pt>
                <c:pt idx="4">
                  <c:v>7.3107984816571117E-2</c:v>
                </c:pt>
                <c:pt idx="5">
                  <c:v>2.5428864284024737E-2</c:v>
                </c:pt>
                <c:pt idx="6">
                  <c:v>2.2412453114968294E-2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02010112"/>
        <c:axId val="861723392"/>
      </c:barChart>
      <c:catAx>
        <c:axId val="80201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61723392"/>
        <c:crosses val="autoZero"/>
        <c:auto val="1"/>
        <c:lblAlgn val="ctr"/>
        <c:lblOffset val="100"/>
        <c:noMultiLvlLbl val="0"/>
      </c:catAx>
      <c:valAx>
        <c:axId val="86172339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201011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13.93</c:v>
                </c:pt>
                <c:pt idx="1">
                  <c:v>12.64</c:v>
                </c:pt>
                <c:pt idx="2">
                  <c:v>14.43</c:v>
                </c:pt>
                <c:pt idx="3">
                  <c:v>16.52</c:v>
                </c:pt>
                <c:pt idx="4">
                  <c:v>20.78</c:v>
                </c:pt>
                <c:pt idx="5">
                  <c:v>20.28</c:v>
                </c:pt>
                <c:pt idx="6">
                  <c:v>17.45</c:v>
                </c:pt>
                <c:pt idx="7">
                  <c:v>16.03</c:v>
                </c:pt>
                <c:pt idx="8">
                  <c:v>19.05</c:v>
                </c:pt>
                <c:pt idx="9">
                  <c:v>20.41</c:v>
                </c:pt>
                <c:pt idx="10">
                  <c:v>17.38</c:v>
                </c:pt>
                <c:pt idx="11">
                  <c:v>17.260000000000002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17.2</c:v>
                </c:pt>
                <c:pt idx="1">
                  <c:v>17.82</c:v>
                </c:pt>
                <c:pt idx="2">
                  <c:v>17.940000000000001</c:v>
                </c:pt>
                <c:pt idx="3">
                  <c:v>15.41</c:v>
                </c:pt>
                <c:pt idx="4">
                  <c:v>16.09</c:v>
                </c:pt>
                <c:pt idx="5">
                  <c:v>24.54</c:v>
                </c:pt>
                <c:pt idx="6">
                  <c:v>17.940000000000001</c:v>
                </c:pt>
                <c:pt idx="7">
                  <c:v>19.170000000000002</c:v>
                </c:pt>
                <c:pt idx="8">
                  <c:v>19.850000000000001</c:v>
                </c:pt>
                <c:pt idx="9">
                  <c:v>17.88</c:v>
                </c:pt>
                <c:pt idx="10">
                  <c:v>18.190000000000001</c:v>
                </c:pt>
                <c:pt idx="11">
                  <c:v>21.39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22.32</c:v>
                </c:pt>
                <c:pt idx="1">
                  <c:v>20.22</c:v>
                </c:pt>
                <c:pt idx="2">
                  <c:v>23.24</c:v>
                </c:pt>
                <c:pt idx="3">
                  <c:v>24.29</c:v>
                </c:pt>
                <c:pt idx="4">
                  <c:v>26.82</c:v>
                </c:pt>
                <c:pt idx="5">
                  <c:v>21.33</c:v>
                </c:pt>
                <c:pt idx="6">
                  <c:v>19.91</c:v>
                </c:pt>
                <c:pt idx="7">
                  <c:v>22.25</c:v>
                </c:pt>
                <c:pt idx="8">
                  <c:v>22.07</c:v>
                </c:pt>
                <c:pt idx="9">
                  <c:v>24.04</c:v>
                </c:pt>
                <c:pt idx="10">
                  <c:v>22.5</c:v>
                </c:pt>
                <c:pt idx="11">
                  <c:v>20.65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19.79</c:v>
                </c:pt>
                <c:pt idx="1">
                  <c:v>15.35</c:v>
                </c:pt>
                <c:pt idx="2">
                  <c:v>22.38</c:v>
                </c:pt>
                <c:pt idx="3">
                  <c:v>22.32</c:v>
                </c:pt>
                <c:pt idx="4">
                  <c:v>23.73</c:v>
                </c:pt>
                <c:pt idx="5">
                  <c:v>22.99</c:v>
                </c:pt>
                <c:pt idx="6">
                  <c:v>20.9</c:v>
                </c:pt>
                <c:pt idx="7">
                  <c:v>21.14</c:v>
                </c:pt>
                <c:pt idx="8">
                  <c:v>18.739999999999998</c:v>
                </c:pt>
                <c:pt idx="9">
                  <c:v>23.12</c:v>
                </c:pt>
                <c:pt idx="10">
                  <c:v>20.47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013824"/>
        <c:axId val="927971520"/>
      </c:lineChart>
      <c:catAx>
        <c:axId val="9200138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7971520"/>
        <c:crosses val="autoZero"/>
        <c:auto val="1"/>
        <c:lblAlgn val="ctr"/>
        <c:lblOffset val="100"/>
        <c:noMultiLvlLbl val="0"/>
      </c:catAx>
      <c:valAx>
        <c:axId val="927971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013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1.85</c:v>
                </c:pt>
                <c:pt idx="1">
                  <c:v>2.2200000000000002</c:v>
                </c:pt>
                <c:pt idx="2">
                  <c:v>1.6</c:v>
                </c:pt>
                <c:pt idx="3">
                  <c:v>1.36</c:v>
                </c:pt>
                <c:pt idx="4">
                  <c:v>2.16</c:v>
                </c:pt>
                <c:pt idx="5">
                  <c:v>1.97</c:v>
                </c:pt>
                <c:pt idx="6">
                  <c:v>2.1</c:v>
                </c:pt>
                <c:pt idx="7">
                  <c:v>2.0299999999999998</c:v>
                </c:pt>
                <c:pt idx="8">
                  <c:v>1.79</c:v>
                </c:pt>
                <c:pt idx="9">
                  <c:v>1.97</c:v>
                </c:pt>
                <c:pt idx="10">
                  <c:v>2.1</c:v>
                </c:pt>
                <c:pt idx="11">
                  <c:v>1.1100000000000001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1.79</c:v>
                </c:pt>
                <c:pt idx="1">
                  <c:v>2.84</c:v>
                </c:pt>
                <c:pt idx="2">
                  <c:v>2.71</c:v>
                </c:pt>
                <c:pt idx="3">
                  <c:v>1.6</c:v>
                </c:pt>
                <c:pt idx="4">
                  <c:v>1.36</c:v>
                </c:pt>
                <c:pt idx="5">
                  <c:v>3.02</c:v>
                </c:pt>
                <c:pt idx="6">
                  <c:v>2.4700000000000002</c:v>
                </c:pt>
                <c:pt idx="7">
                  <c:v>1.6</c:v>
                </c:pt>
                <c:pt idx="8">
                  <c:v>2.0299999999999998</c:v>
                </c:pt>
                <c:pt idx="9">
                  <c:v>1.73</c:v>
                </c:pt>
                <c:pt idx="10">
                  <c:v>1.36</c:v>
                </c:pt>
                <c:pt idx="11">
                  <c:v>0.92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1.97</c:v>
                </c:pt>
                <c:pt idx="1">
                  <c:v>2.65</c:v>
                </c:pt>
                <c:pt idx="2">
                  <c:v>1.91</c:v>
                </c:pt>
                <c:pt idx="3">
                  <c:v>1.48</c:v>
                </c:pt>
                <c:pt idx="4">
                  <c:v>1.79</c:v>
                </c:pt>
                <c:pt idx="5">
                  <c:v>2.34</c:v>
                </c:pt>
                <c:pt idx="6">
                  <c:v>2.65</c:v>
                </c:pt>
                <c:pt idx="7">
                  <c:v>2.5299999999999998</c:v>
                </c:pt>
                <c:pt idx="8">
                  <c:v>2.77</c:v>
                </c:pt>
                <c:pt idx="9">
                  <c:v>2.34</c:v>
                </c:pt>
                <c:pt idx="10">
                  <c:v>4.13</c:v>
                </c:pt>
                <c:pt idx="11">
                  <c:v>2.84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3.08</c:v>
                </c:pt>
                <c:pt idx="1">
                  <c:v>2.59</c:v>
                </c:pt>
                <c:pt idx="2">
                  <c:v>4.8099999999999996</c:v>
                </c:pt>
                <c:pt idx="3">
                  <c:v>2.77</c:v>
                </c:pt>
                <c:pt idx="4">
                  <c:v>2.59</c:v>
                </c:pt>
                <c:pt idx="5">
                  <c:v>4.32</c:v>
                </c:pt>
                <c:pt idx="6">
                  <c:v>3.21</c:v>
                </c:pt>
                <c:pt idx="7">
                  <c:v>2.5299999999999998</c:v>
                </c:pt>
                <c:pt idx="8">
                  <c:v>2.0299999999999998</c:v>
                </c:pt>
                <c:pt idx="9">
                  <c:v>2.4700000000000002</c:v>
                </c:pt>
                <c:pt idx="10">
                  <c:v>3.02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772288"/>
        <c:axId val="963887680"/>
      </c:lineChart>
      <c:catAx>
        <c:axId val="9257722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63887680"/>
        <c:crosses val="autoZero"/>
        <c:auto val="1"/>
        <c:lblAlgn val="ctr"/>
        <c:lblOffset val="100"/>
        <c:noMultiLvlLbl val="0"/>
      </c:catAx>
      <c:valAx>
        <c:axId val="963887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5772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16.95</c:v>
                </c:pt>
                <c:pt idx="1">
                  <c:v>18.989999999999998</c:v>
                </c:pt>
                <c:pt idx="2">
                  <c:v>22.19</c:v>
                </c:pt>
                <c:pt idx="3">
                  <c:v>21.58</c:v>
                </c:pt>
                <c:pt idx="4">
                  <c:v>21.21</c:v>
                </c:pt>
                <c:pt idx="5">
                  <c:v>22.5</c:v>
                </c:pt>
                <c:pt idx="6">
                  <c:v>20.100000000000001</c:v>
                </c:pt>
                <c:pt idx="7">
                  <c:v>21.88</c:v>
                </c:pt>
                <c:pt idx="8">
                  <c:v>22.5</c:v>
                </c:pt>
                <c:pt idx="9">
                  <c:v>24.29</c:v>
                </c:pt>
                <c:pt idx="10">
                  <c:v>21.82</c:v>
                </c:pt>
                <c:pt idx="11">
                  <c:v>20.65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22.99</c:v>
                </c:pt>
                <c:pt idx="1">
                  <c:v>22.13</c:v>
                </c:pt>
                <c:pt idx="2">
                  <c:v>23.86</c:v>
                </c:pt>
                <c:pt idx="3">
                  <c:v>16.64</c:v>
                </c:pt>
                <c:pt idx="4">
                  <c:v>18.86</c:v>
                </c:pt>
                <c:pt idx="5">
                  <c:v>25.09</c:v>
                </c:pt>
                <c:pt idx="6">
                  <c:v>22.01</c:v>
                </c:pt>
                <c:pt idx="7">
                  <c:v>22.38</c:v>
                </c:pt>
                <c:pt idx="8">
                  <c:v>23.06</c:v>
                </c:pt>
                <c:pt idx="9">
                  <c:v>23.36</c:v>
                </c:pt>
                <c:pt idx="10">
                  <c:v>20.22</c:v>
                </c:pt>
                <c:pt idx="11">
                  <c:v>20.22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16.149999999999999</c:v>
                </c:pt>
                <c:pt idx="1">
                  <c:v>19.420000000000002</c:v>
                </c:pt>
                <c:pt idx="2">
                  <c:v>21.08</c:v>
                </c:pt>
                <c:pt idx="3">
                  <c:v>24.29</c:v>
                </c:pt>
                <c:pt idx="4">
                  <c:v>24.72</c:v>
                </c:pt>
                <c:pt idx="5">
                  <c:v>24.54</c:v>
                </c:pt>
                <c:pt idx="6">
                  <c:v>19.79</c:v>
                </c:pt>
                <c:pt idx="7">
                  <c:v>21.58</c:v>
                </c:pt>
                <c:pt idx="8">
                  <c:v>22.99</c:v>
                </c:pt>
                <c:pt idx="9">
                  <c:v>23.49</c:v>
                </c:pt>
                <c:pt idx="10">
                  <c:v>24.6</c:v>
                </c:pt>
                <c:pt idx="11">
                  <c:v>19.97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19.170000000000002</c:v>
                </c:pt>
                <c:pt idx="1">
                  <c:v>20.96</c:v>
                </c:pt>
                <c:pt idx="2">
                  <c:v>25.52</c:v>
                </c:pt>
                <c:pt idx="3">
                  <c:v>24.84</c:v>
                </c:pt>
                <c:pt idx="4">
                  <c:v>23.8</c:v>
                </c:pt>
                <c:pt idx="5">
                  <c:v>25.58</c:v>
                </c:pt>
                <c:pt idx="6">
                  <c:v>21.39</c:v>
                </c:pt>
                <c:pt idx="7">
                  <c:v>25.03</c:v>
                </c:pt>
                <c:pt idx="8">
                  <c:v>23.55</c:v>
                </c:pt>
                <c:pt idx="9">
                  <c:v>19.91</c:v>
                </c:pt>
                <c:pt idx="10">
                  <c:v>19.170000000000002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044032"/>
        <c:axId val="963889984"/>
      </c:lineChart>
      <c:catAx>
        <c:axId val="9200440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63889984"/>
        <c:crosses val="autoZero"/>
        <c:auto val="1"/>
        <c:lblAlgn val="ctr"/>
        <c:lblOffset val="100"/>
        <c:noMultiLvlLbl val="0"/>
      </c:catAx>
      <c:valAx>
        <c:axId val="963889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0440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2.7095000000000001E-2</c:v>
                </c:pt>
                <c:pt idx="1">
                  <c:v>3.5048000000000003E-2</c:v>
                </c:pt>
                <c:pt idx="2">
                  <c:v>7.5590000000000004E-2</c:v>
                </c:pt>
                <c:pt idx="3">
                  <c:v>7.7629000000000004E-2</c:v>
                </c:pt>
                <c:pt idx="4">
                  <c:v>0.28255799999999998</c:v>
                </c:pt>
                <c:pt idx="5">
                  <c:v>0.384438</c:v>
                </c:pt>
                <c:pt idx="6">
                  <c:v>0.11764200000000002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8.7147859674441303E-2</c:v>
                </c:pt>
                <c:pt idx="1">
                  <c:v>0.10848277764808252</c:v>
                </c:pt>
                <c:pt idx="2">
                  <c:v>0.13703516628111803</c:v>
                </c:pt>
                <c:pt idx="3">
                  <c:v>3.0665336700693987E-2</c:v>
                </c:pt>
                <c:pt idx="4">
                  <c:v>0.30560665548929306</c:v>
                </c:pt>
                <c:pt idx="5">
                  <c:v>0.33106220420637111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20045056"/>
        <c:axId val="963892864"/>
      </c:barChart>
      <c:catAx>
        <c:axId val="920045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63892864"/>
        <c:crosses val="autoZero"/>
        <c:auto val="1"/>
        <c:lblAlgn val="ctr"/>
        <c:lblOffset val="100"/>
        <c:noMultiLvlLbl val="0"/>
      </c:catAx>
      <c:valAx>
        <c:axId val="96389286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004505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0.9180409446265807</c:v>
                </c:pt>
                <c:pt idx="1">
                  <c:v>0.83754098065352889</c:v>
                </c:pt>
                <c:pt idx="2">
                  <c:v>0.52431593832186474</c:v>
                </c:pt>
                <c:pt idx="3">
                  <c:v>0.5996617970241741</c:v>
                </c:pt>
                <c:pt idx="4">
                  <c:v>0.20342841445401161</c:v>
                </c:pt>
                <c:pt idx="5">
                  <c:v>0.30661860071333358</c:v>
                </c:pt>
                <c:pt idx="6">
                  <c:v>0.70635110062326623</c:v>
                </c:pt>
                <c:pt idx="7">
                  <c:v>0.93542845048095979</c:v>
                </c:pt>
                <c:pt idx="8">
                  <c:v>0.31329709622797852</c:v>
                </c:pt>
                <c:pt idx="9">
                  <c:v>0.31019877868645745</c:v>
                </c:pt>
                <c:pt idx="10">
                  <c:v>0.83773012213135423</c:v>
                </c:pt>
                <c:pt idx="11">
                  <c:v>0.46100308030406745</c:v>
                </c:pt>
                <c:pt idx="12">
                  <c:v>0.48152042727960515</c:v>
                </c:pt>
                <c:pt idx="13">
                  <c:v>0.11612386064776453</c:v>
                </c:pt>
                <c:pt idx="14">
                  <c:v>8.4591274273156325E-2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25894656"/>
        <c:axId val="963894592"/>
      </c:barChart>
      <c:catAx>
        <c:axId val="92589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63894592"/>
        <c:crosses val="autoZero"/>
        <c:auto val="1"/>
        <c:lblAlgn val="ctr"/>
        <c:lblOffset val="100"/>
        <c:noMultiLvlLbl val="0"/>
      </c:catAx>
      <c:valAx>
        <c:axId val="96389459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589465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0.19766071905825583</c:v>
                </c:pt>
                <c:pt idx="1">
                  <c:v>6.964758152113947E-3</c:v>
                </c:pt>
                <c:pt idx="2">
                  <c:v>0.32271680736761321</c:v>
                </c:pt>
                <c:pt idx="3">
                  <c:v>6.9749337361066505E-2</c:v>
                </c:pt>
                <c:pt idx="4">
                  <c:v>2.9883115641221166E-3</c:v>
                </c:pt>
                <c:pt idx="5">
                  <c:v>0.39114944867950341</c:v>
                </c:pt>
                <c:pt idx="6">
                  <c:v>8.770617817324973E-3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914624"/>
        <c:axId val="969049216"/>
      </c:barChart>
      <c:catAx>
        <c:axId val="92591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69049216"/>
        <c:crosses val="autoZero"/>
        <c:auto val="0"/>
        <c:lblAlgn val="ctr"/>
        <c:lblOffset val="100"/>
        <c:noMultiLvlLbl val="0"/>
      </c:catAx>
      <c:valAx>
        <c:axId val="96904921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5914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1276328</c:v>
                </c:pt>
                <c:pt idx="1">
                  <c:v>1353610</c:v>
                </c:pt>
                <c:pt idx="2">
                  <c:v>1490668</c:v>
                </c:pt>
                <c:pt idx="3">
                  <c:v>1622138</c:v>
                </c:pt>
                <c:pt idx="4">
                  <c:v>1631356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615018</c:v>
                </c:pt>
                <c:pt idx="1">
                  <c:v>652258</c:v>
                </c:pt>
                <c:pt idx="2">
                  <c:v>726223</c:v>
                </c:pt>
                <c:pt idx="3">
                  <c:v>790272</c:v>
                </c:pt>
                <c:pt idx="4">
                  <c:v>793139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661310</c:v>
                </c:pt>
                <c:pt idx="1">
                  <c:v>701352</c:v>
                </c:pt>
                <c:pt idx="2">
                  <c:v>764445</c:v>
                </c:pt>
                <c:pt idx="3">
                  <c:v>831866</c:v>
                </c:pt>
                <c:pt idx="4">
                  <c:v>838217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045568"/>
        <c:axId val="969051520"/>
      </c:lineChart>
      <c:catAx>
        <c:axId val="92004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69051520"/>
        <c:crosses val="autoZero"/>
        <c:auto val="1"/>
        <c:lblAlgn val="ctr"/>
        <c:lblOffset val="100"/>
        <c:noMultiLvlLbl val="0"/>
      </c:catAx>
      <c:valAx>
        <c:axId val="969051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004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156499</c:v>
                </c:pt>
                <c:pt idx="1">
                  <c:v>177557</c:v>
                </c:pt>
                <c:pt idx="2">
                  <c:v>364910</c:v>
                </c:pt>
                <c:pt idx="3">
                  <c:v>36167</c:v>
                </c:pt>
                <c:pt idx="4">
                  <c:v>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98765</c:v>
                </c:pt>
                <c:pt idx="1">
                  <c:v>183316</c:v>
                </c:pt>
                <c:pt idx="2">
                  <c:v>41199</c:v>
                </c:pt>
                <c:pt idx="3">
                  <c:v>44557</c:v>
                </c:pt>
                <c:pt idx="4">
                  <c:v>50086</c:v>
                </c:pt>
                <c:pt idx="5">
                  <c:v>17477</c:v>
                </c:pt>
                <c:pt idx="6">
                  <c:v>248606</c:v>
                </c:pt>
                <c:pt idx="7">
                  <c:v>12903</c:v>
                </c:pt>
                <c:pt idx="8">
                  <c:v>26646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0.11339287126491983</c:v>
                </c:pt>
                <c:pt idx="1">
                  <c:v>0.61846644053564004</c:v>
                </c:pt>
                <c:pt idx="2">
                  <c:v>0.10446505729243803</c:v>
                </c:pt>
                <c:pt idx="3">
                  <c:v>0.16367563090700205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97549</c:v>
                </c:pt>
                <c:pt idx="1">
                  <c:v>192598</c:v>
                </c:pt>
                <c:pt idx="2">
                  <c:v>38746</c:v>
                </c:pt>
                <c:pt idx="3">
                  <c:v>44480</c:v>
                </c:pt>
                <c:pt idx="4">
                  <c:v>53462</c:v>
                </c:pt>
                <c:pt idx="5">
                  <c:v>17791</c:v>
                </c:pt>
                <c:pt idx="6">
                  <c:v>237154</c:v>
                </c:pt>
                <c:pt idx="7">
                  <c:v>13635</c:v>
                </c:pt>
                <c:pt idx="8">
                  <c:v>26910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70024</c:v>
                </c:pt>
                <c:pt idx="1">
                  <c:v>165515</c:v>
                </c:pt>
                <c:pt idx="2">
                  <c:v>31862</c:v>
                </c:pt>
                <c:pt idx="3">
                  <c:v>31445</c:v>
                </c:pt>
                <c:pt idx="4">
                  <c:v>53820</c:v>
                </c:pt>
                <c:pt idx="5">
                  <c:v>23827</c:v>
                </c:pt>
                <c:pt idx="6">
                  <c:v>217876</c:v>
                </c:pt>
                <c:pt idx="7">
                  <c:v>22738</c:v>
                </c:pt>
                <c:pt idx="8">
                  <c:v>5461</c:v>
                </c:pt>
                <c:pt idx="9">
                  <c:v>24302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192199</c:v>
                </c:pt>
                <c:pt idx="1">
                  <c:v>86892</c:v>
                </c:pt>
                <c:pt idx="2">
                  <c:v>105307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2260</c:v>
                </c:pt>
                <c:pt idx="1">
                  <c:v>947</c:v>
                </c:pt>
                <c:pt idx="2">
                  <c:v>1313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046592"/>
        <c:axId val="969270976"/>
      </c:barChart>
      <c:catAx>
        <c:axId val="92004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69270976"/>
        <c:crosses val="autoZero"/>
        <c:auto val="1"/>
        <c:lblAlgn val="ctr"/>
        <c:lblOffset val="100"/>
        <c:noMultiLvlLbl val="0"/>
      </c:catAx>
      <c:valAx>
        <c:axId val="969270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046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7243</c:v>
                </c:pt>
                <c:pt idx="1">
                  <c:v>4242</c:v>
                </c:pt>
                <c:pt idx="2">
                  <c:v>3001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31</c:v>
                </c:pt>
                <c:pt idx="1">
                  <c:v>19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253440"/>
        <c:axId val="969272704"/>
      </c:barChart>
      <c:catAx>
        <c:axId val="9202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69272704"/>
        <c:crosses val="autoZero"/>
        <c:auto val="1"/>
        <c:lblAlgn val="ctr"/>
        <c:lblOffset val="100"/>
        <c:noMultiLvlLbl val="0"/>
      </c:catAx>
      <c:valAx>
        <c:axId val="969272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253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308.83</c:v>
                </c:pt>
                <c:pt idx="1">
                  <c:v>322.39</c:v>
                </c:pt>
                <c:pt idx="2">
                  <c:v>326.19</c:v>
                </c:pt>
                <c:pt idx="3">
                  <c:v>339.84</c:v>
                </c:pt>
                <c:pt idx="4">
                  <c:v>377.87</c:v>
                </c:pt>
                <c:pt idx="5">
                  <c:v>322.56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183424"/>
        <c:axId val="969274432"/>
      </c:barChart>
      <c:catAx>
        <c:axId val="92618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69274432"/>
        <c:crosses val="autoZero"/>
        <c:auto val="1"/>
        <c:lblAlgn val="ctr"/>
        <c:lblOffset val="100"/>
        <c:noMultiLvlLbl val="0"/>
      </c:catAx>
      <c:valAx>
        <c:axId val="96927443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6183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274.36</c:v>
                </c:pt>
                <c:pt idx="1">
                  <c:v>340.41</c:v>
                </c:pt>
                <c:pt idx="2">
                  <c:v>352.46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187008"/>
        <c:axId val="969276160"/>
      </c:barChart>
      <c:catAx>
        <c:axId val="92618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69276160"/>
        <c:crosses val="autoZero"/>
        <c:auto val="1"/>
        <c:lblAlgn val="ctr"/>
        <c:lblOffset val="100"/>
        <c:noMultiLvlLbl val="0"/>
      </c:catAx>
      <c:valAx>
        <c:axId val="96927616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61870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0.1694000297143855</c:v>
                </c:pt>
                <c:pt idx="1">
                  <c:v>4.9100018541456174E-2</c:v>
                </c:pt>
                <c:pt idx="2">
                  <c:v>8.9400053742190469E-2</c:v>
                </c:pt>
                <c:pt idx="3">
                  <c:v>4.7799914060550869E-2</c:v>
                </c:pt>
                <c:pt idx="4">
                  <c:v>2.2000058467658776E-2</c:v>
                </c:pt>
                <c:pt idx="5">
                  <c:v>0.1110000492570002</c:v>
                </c:pt>
                <c:pt idx="6">
                  <c:v>9.0800073845453966E-2</c:v>
                </c:pt>
                <c:pt idx="7">
                  <c:v>4.8400008489824418E-2</c:v>
                </c:pt>
                <c:pt idx="8">
                  <c:v>7.5299937087197302E-2</c:v>
                </c:pt>
                <c:pt idx="9">
                  <c:v>4.2700012454412253E-2</c:v>
                </c:pt>
                <c:pt idx="10">
                  <c:v>1.420003227735135E-2</c:v>
                </c:pt>
                <c:pt idx="11">
                  <c:v>0.23990001229422689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158208"/>
        <c:axId val="926541504"/>
      </c:barChart>
      <c:catAx>
        <c:axId val="85615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6541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265415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15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1052974</c:v>
                </c:pt>
                <c:pt idx="1">
                  <c:v>1051520</c:v>
                </c:pt>
                <c:pt idx="2">
                  <c:v>1044867</c:v>
                </c:pt>
                <c:pt idx="3">
                  <c:v>1043622</c:v>
                </c:pt>
                <c:pt idx="4">
                  <c:v>1039270</c:v>
                </c:pt>
                <c:pt idx="5">
                  <c:v>1030055</c:v>
                </c:pt>
                <c:pt idx="6">
                  <c:v>993318</c:v>
                </c:pt>
                <c:pt idx="7">
                  <c:v>997061</c:v>
                </c:pt>
                <c:pt idx="8">
                  <c:v>995399</c:v>
                </c:pt>
                <c:pt idx="9">
                  <c:v>984243</c:v>
                </c:pt>
                <c:pt idx="10">
                  <c:v>986907</c:v>
                </c:pt>
                <c:pt idx="11">
                  <c:v>986028</c:v>
                </c:pt>
                <c:pt idx="12">
                  <c:v>988510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235230</c:v>
                </c:pt>
                <c:pt idx="1">
                  <c:v>233198</c:v>
                </c:pt>
                <c:pt idx="2">
                  <c:v>232604</c:v>
                </c:pt>
                <c:pt idx="3">
                  <c:v>231523</c:v>
                </c:pt>
                <c:pt idx="4">
                  <c:v>229753</c:v>
                </c:pt>
                <c:pt idx="5">
                  <c:v>230414</c:v>
                </c:pt>
                <c:pt idx="6">
                  <c:v>230102</c:v>
                </c:pt>
                <c:pt idx="7">
                  <c:v>231938</c:v>
                </c:pt>
                <c:pt idx="8">
                  <c:v>231196</c:v>
                </c:pt>
                <c:pt idx="9">
                  <c:v>232898</c:v>
                </c:pt>
                <c:pt idx="10">
                  <c:v>231478</c:v>
                </c:pt>
                <c:pt idx="11">
                  <c:v>230706</c:v>
                </c:pt>
                <c:pt idx="12">
                  <c:v>234175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808346</c:v>
                </c:pt>
                <c:pt idx="1">
                  <c:v>806656</c:v>
                </c:pt>
                <c:pt idx="2">
                  <c:v>803398</c:v>
                </c:pt>
                <c:pt idx="3">
                  <c:v>803006</c:v>
                </c:pt>
                <c:pt idx="4">
                  <c:v>801415</c:v>
                </c:pt>
                <c:pt idx="5">
                  <c:v>793883</c:v>
                </c:pt>
                <c:pt idx="6">
                  <c:v>760644</c:v>
                </c:pt>
                <c:pt idx="7">
                  <c:v>762264</c:v>
                </c:pt>
                <c:pt idx="8">
                  <c:v>759428</c:v>
                </c:pt>
                <c:pt idx="9">
                  <c:v>745345</c:v>
                </c:pt>
                <c:pt idx="10">
                  <c:v>749023</c:v>
                </c:pt>
                <c:pt idx="11">
                  <c:v>748410</c:v>
                </c:pt>
                <c:pt idx="12">
                  <c:v>746807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205018</c:v>
                </c:pt>
                <c:pt idx="1">
                  <c:v>204732</c:v>
                </c:pt>
                <c:pt idx="2">
                  <c:v>194876</c:v>
                </c:pt>
                <c:pt idx="3">
                  <c:v>194692</c:v>
                </c:pt>
                <c:pt idx="4">
                  <c:v>194325</c:v>
                </c:pt>
                <c:pt idx="5">
                  <c:v>197293</c:v>
                </c:pt>
                <c:pt idx="6">
                  <c:v>197718</c:v>
                </c:pt>
                <c:pt idx="7">
                  <c:v>200361</c:v>
                </c:pt>
                <c:pt idx="8">
                  <c:v>199833</c:v>
                </c:pt>
                <c:pt idx="9">
                  <c:v>200667</c:v>
                </c:pt>
                <c:pt idx="10">
                  <c:v>202149</c:v>
                </c:pt>
                <c:pt idx="11">
                  <c:v>202387</c:v>
                </c:pt>
                <c:pt idx="12">
                  <c:v>208197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598528"/>
        <c:axId val="926543808"/>
      </c:lineChart>
      <c:catAx>
        <c:axId val="8565985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6543808"/>
        <c:crosses val="autoZero"/>
        <c:auto val="1"/>
        <c:lblAlgn val="ctr"/>
        <c:lblOffset val="100"/>
        <c:noMultiLvlLbl val="0"/>
      </c:catAx>
      <c:valAx>
        <c:axId val="926543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598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1772092</c:v>
                </c:pt>
                <c:pt idx="1">
                  <c:v>1762050</c:v>
                </c:pt>
                <c:pt idx="2">
                  <c:v>1747919</c:v>
                </c:pt>
                <c:pt idx="3">
                  <c:v>1754420</c:v>
                </c:pt>
                <c:pt idx="4">
                  <c:v>1758282</c:v>
                </c:pt>
                <c:pt idx="5">
                  <c:v>1761738</c:v>
                </c:pt>
                <c:pt idx="6">
                  <c:v>1782542</c:v>
                </c:pt>
                <c:pt idx="7">
                  <c:v>1803124</c:v>
                </c:pt>
                <c:pt idx="8">
                  <c:v>1798664</c:v>
                </c:pt>
                <c:pt idx="9">
                  <c:v>1786374</c:v>
                </c:pt>
                <c:pt idx="10">
                  <c:v>1779908</c:v>
                </c:pt>
                <c:pt idx="11">
                  <c:v>1778977</c:v>
                </c:pt>
                <c:pt idx="12">
                  <c:v>1777671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507023</c:v>
                </c:pt>
                <c:pt idx="1">
                  <c:v>501390</c:v>
                </c:pt>
                <c:pt idx="2">
                  <c:v>510163</c:v>
                </c:pt>
                <c:pt idx="3">
                  <c:v>516577</c:v>
                </c:pt>
                <c:pt idx="4">
                  <c:v>521600</c:v>
                </c:pt>
                <c:pt idx="5">
                  <c:v>527068</c:v>
                </c:pt>
                <c:pt idx="6">
                  <c:v>538969</c:v>
                </c:pt>
                <c:pt idx="7">
                  <c:v>548195</c:v>
                </c:pt>
                <c:pt idx="8">
                  <c:v>548906</c:v>
                </c:pt>
                <c:pt idx="9">
                  <c:v>557532</c:v>
                </c:pt>
                <c:pt idx="10">
                  <c:v>546472</c:v>
                </c:pt>
                <c:pt idx="11">
                  <c:v>546247</c:v>
                </c:pt>
                <c:pt idx="12">
                  <c:v>542267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961084</c:v>
                </c:pt>
                <c:pt idx="1">
                  <c:v>957821</c:v>
                </c:pt>
                <c:pt idx="2">
                  <c:v>951564</c:v>
                </c:pt>
                <c:pt idx="3">
                  <c:v>951042</c:v>
                </c:pt>
                <c:pt idx="4">
                  <c:v>949815</c:v>
                </c:pt>
                <c:pt idx="5">
                  <c:v>944394</c:v>
                </c:pt>
                <c:pt idx="6">
                  <c:v>951394</c:v>
                </c:pt>
                <c:pt idx="7">
                  <c:v>957877</c:v>
                </c:pt>
                <c:pt idx="8">
                  <c:v>952557</c:v>
                </c:pt>
                <c:pt idx="9">
                  <c:v>929556</c:v>
                </c:pt>
                <c:pt idx="10">
                  <c:v>935501</c:v>
                </c:pt>
                <c:pt idx="11">
                  <c:v>935211</c:v>
                </c:pt>
                <c:pt idx="12">
                  <c:v>929416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251307</c:v>
                </c:pt>
                <c:pt idx="1">
                  <c:v>251452</c:v>
                </c:pt>
                <c:pt idx="2">
                  <c:v>234438</c:v>
                </c:pt>
                <c:pt idx="3">
                  <c:v>234865</c:v>
                </c:pt>
                <c:pt idx="4">
                  <c:v>235093</c:v>
                </c:pt>
                <c:pt idx="5">
                  <c:v>240740</c:v>
                </c:pt>
                <c:pt idx="6">
                  <c:v>242344</c:v>
                </c:pt>
                <c:pt idx="7">
                  <c:v>246849</c:v>
                </c:pt>
                <c:pt idx="8">
                  <c:v>246443</c:v>
                </c:pt>
                <c:pt idx="9">
                  <c:v>247480</c:v>
                </c:pt>
                <c:pt idx="10">
                  <c:v>247503</c:v>
                </c:pt>
                <c:pt idx="11">
                  <c:v>248281</c:v>
                </c:pt>
                <c:pt idx="12">
                  <c:v>256725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047872"/>
        <c:axId val="926546112"/>
      </c:lineChart>
      <c:catAx>
        <c:axId val="916047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6546112"/>
        <c:crosses val="autoZero"/>
        <c:auto val="1"/>
        <c:lblAlgn val="ctr"/>
        <c:lblOffset val="100"/>
        <c:noMultiLvlLbl val="0"/>
      </c:catAx>
      <c:valAx>
        <c:axId val="926546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47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22318789542</c:v>
                </c:pt>
                <c:pt idx="1">
                  <c:v>22620678271</c:v>
                </c:pt>
                <c:pt idx="2">
                  <c:v>22454668418</c:v>
                </c:pt>
                <c:pt idx="3">
                  <c:v>22738290005</c:v>
                </c:pt>
                <c:pt idx="4">
                  <c:v>22713225004</c:v>
                </c:pt>
                <c:pt idx="5">
                  <c:v>22802008665</c:v>
                </c:pt>
                <c:pt idx="6">
                  <c:v>22820303754</c:v>
                </c:pt>
                <c:pt idx="7">
                  <c:v>23097186861</c:v>
                </c:pt>
                <c:pt idx="8">
                  <c:v>23068007092</c:v>
                </c:pt>
                <c:pt idx="9">
                  <c:v>23061883968</c:v>
                </c:pt>
                <c:pt idx="10">
                  <c:v>22937631718</c:v>
                </c:pt>
                <c:pt idx="11">
                  <c:v>23084893502</c:v>
                </c:pt>
                <c:pt idx="12">
                  <c:v>23408298309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6571206543</c:v>
                </c:pt>
                <c:pt idx="1">
                  <c:v>6544809223</c:v>
                </c:pt>
                <c:pt idx="2">
                  <c:v>6537607390</c:v>
                </c:pt>
                <c:pt idx="3">
                  <c:v>6510806936</c:v>
                </c:pt>
                <c:pt idx="4">
                  <c:v>6471772831</c:v>
                </c:pt>
                <c:pt idx="5">
                  <c:v>6531535339</c:v>
                </c:pt>
                <c:pt idx="6">
                  <c:v>6552509309</c:v>
                </c:pt>
                <c:pt idx="7">
                  <c:v>6733988947</c:v>
                </c:pt>
                <c:pt idx="8">
                  <c:v>6736698009</c:v>
                </c:pt>
                <c:pt idx="9">
                  <c:v>6701788432</c:v>
                </c:pt>
                <c:pt idx="10">
                  <c:v>6486690028</c:v>
                </c:pt>
                <c:pt idx="11">
                  <c:v>6534211428</c:v>
                </c:pt>
                <c:pt idx="12">
                  <c:v>6710265109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1692307865</c:v>
                </c:pt>
                <c:pt idx="1">
                  <c:v>1661726403</c:v>
                </c:pt>
                <c:pt idx="2">
                  <c:v>1587313445</c:v>
                </c:pt>
                <c:pt idx="3">
                  <c:v>1628157212</c:v>
                </c:pt>
                <c:pt idx="4">
                  <c:v>1605041194</c:v>
                </c:pt>
                <c:pt idx="5">
                  <c:v>1588461632</c:v>
                </c:pt>
                <c:pt idx="6">
                  <c:v>1589488853</c:v>
                </c:pt>
                <c:pt idx="7">
                  <c:v>1589089329</c:v>
                </c:pt>
                <c:pt idx="8">
                  <c:v>1542794591</c:v>
                </c:pt>
                <c:pt idx="9">
                  <c:v>1525701502</c:v>
                </c:pt>
                <c:pt idx="10">
                  <c:v>1536162718</c:v>
                </c:pt>
                <c:pt idx="11">
                  <c:v>1648470990</c:v>
                </c:pt>
                <c:pt idx="12">
                  <c:v>1710923004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1248219727</c:v>
                </c:pt>
                <c:pt idx="1">
                  <c:v>1326425067</c:v>
                </c:pt>
                <c:pt idx="2">
                  <c:v>1253744418</c:v>
                </c:pt>
                <c:pt idx="3">
                  <c:v>1228428860</c:v>
                </c:pt>
                <c:pt idx="4">
                  <c:v>1231368336</c:v>
                </c:pt>
                <c:pt idx="5">
                  <c:v>1267555178</c:v>
                </c:pt>
                <c:pt idx="6">
                  <c:v>1232657391</c:v>
                </c:pt>
                <c:pt idx="7">
                  <c:v>1304883416</c:v>
                </c:pt>
                <c:pt idx="8">
                  <c:v>1313507256</c:v>
                </c:pt>
                <c:pt idx="9">
                  <c:v>1308449067</c:v>
                </c:pt>
                <c:pt idx="10">
                  <c:v>1318953533</c:v>
                </c:pt>
                <c:pt idx="11">
                  <c:v>1325934239</c:v>
                </c:pt>
                <c:pt idx="12">
                  <c:v>1362301172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046336"/>
        <c:axId val="924213824"/>
      </c:lineChart>
      <c:catAx>
        <c:axId val="9160463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4213824"/>
        <c:crosses val="autoZero"/>
        <c:auto val="1"/>
        <c:lblAlgn val="ctr"/>
        <c:lblOffset val="100"/>
        <c:noMultiLvlLbl val="0"/>
      </c:catAx>
      <c:valAx>
        <c:axId val="924213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46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12595</c:v>
                </c:pt>
                <c:pt idx="1">
                  <c:v>12838</c:v>
                </c:pt>
                <c:pt idx="2">
                  <c:v>12847</c:v>
                </c:pt>
                <c:pt idx="3">
                  <c:v>12961</c:v>
                </c:pt>
                <c:pt idx="4">
                  <c:v>12918</c:v>
                </c:pt>
                <c:pt idx="5">
                  <c:v>12943</c:v>
                </c:pt>
                <c:pt idx="6">
                  <c:v>12802</c:v>
                </c:pt>
                <c:pt idx="7">
                  <c:v>12810</c:v>
                </c:pt>
                <c:pt idx="8">
                  <c:v>12825</c:v>
                </c:pt>
                <c:pt idx="9">
                  <c:v>12910</c:v>
                </c:pt>
                <c:pt idx="10">
                  <c:v>12887</c:v>
                </c:pt>
                <c:pt idx="11">
                  <c:v>12976</c:v>
                </c:pt>
                <c:pt idx="12">
                  <c:v>13168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12960</c:v>
                </c:pt>
                <c:pt idx="1">
                  <c:v>13053</c:v>
                </c:pt>
                <c:pt idx="2">
                  <c:v>12815</c:v>
                </c:pt>
                <c:pt idx="3">
                  <c:v>12604</c:v>
                </c:pt>
                <c:pt idx="4">
                  <c:v>12408</c:v>
                </c:pt>
                <c:pt idx="5">
                  <c:v>12392</c:v>
                </c:pt>
                <c:pt idx="6">
                  <c:v>12157</c:v>
                </c:pt>
                <c:pt idx="7">
                  <c:v>12284</c:v>
                </c:pt>
                <c:pt idx="8">
                  <c:v>12273</c:v>
                </c:pt>
                <c:pt idx="9">
                  <c:v>12020</c:v>
                </c:pt>
                <c:pt idx="10">
                  <c:v>11870</c:v>
                </c:pt>
                <c:pt idx="11">
                  <c:v>11962</c:v>
                </c:pt>
                <c:pt idx="12">
                  <c:v>12374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1761</c:v>
                </c:pt>
                <c:pt idx="1">
                  <c:v>1735</c:v>
                </c:pt>
                <c:pt idx="2">
                  <c:v>1668</c:v>
                </c:pt>
                <c:pt idx="3">
                  <c:v>1712</c:v>
                </c:pt>
                <c:pt idx="4">
                  <c:v>1690</c:v>
                </c:pt>
                <c:pt idx="5">
                  <c:v>1682</c:v>
                </c:pt>
                <c:pt idx="6">
                  <c:v>1671</c:v>
                </c:pt>
                <c:pt idx="7">
                  <c:v>1659</c:v>
                </c:pt>
                <c:pt idx="8">
                  <c:v>1620</c:v>
                </c:pt>
                <c:pt idx="9">
                  <c:v>1641</c:v>
                </c:pt>
                <c:pt idx="10">
                  <c:v>1642</c:v>
                </c:pt>
                <c:pt idx="11">
                  <c:v>1763</c:v>
                </c:pt>
                <c:pt idx="12">
                  <c:v>1841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4967</c:v>
                </c:pt>
                <c:pt idx="1">
                  <c:v>5275</c:v>
                </c:pt>
                <c:pt idx="2">
                  <c:v>5348</c:v>
                </c:pt>
                <c:pt idx="3">
                  <c:v>5230</c:v>
                </c:pt>
                <c:pt idx="4">
                  <c:v>5238</c:v>
                </c:pt>
                <c:pt idx="5">
                  <c:v>5265</c:v>
                </c:pt>
                <c:pt idx="6">
                  <c:v>5086</c:v>
                </c:pt>
                <c:pt idx="7">
                  <c:v>5286</c:v>
                </c:pt>
                <c:pt idx="8">
                  <c:v>5330</c:v>
                </c:pt>
                <c:pt idx="9">
                  <c:v>5287</c:v>
                </c:pt>
                <c:pt idx="10">
                  <c:v>5329</c:v>
                </c:pt>
                <c:pt idx="11">
                  <c:v>5340</c:v>
                </c:pt>
                <c:pt idx="12">
                  <c:v>5306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252928"/>
        <c:axId val="924216128"/>
      </c:lineChart>
      <c:catAx>
        <c:axId val="9202529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4216128"/>
        <c:crosses val="autoZero"/>
        <c:auto val="1"/>
        <c:lblAlgn val="ctr"/>
        <c:lblOffset val="100"/>
        <c:noMultiLvlLbl val="0"/>
      </c:catAx>
      <c:valAx>
        <c:axId val="924216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252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7.1000000000000004E-3</c:v>
                </c:pt>
                <c:pt idx="1">
                  <c:v>5.4999999999999997E-3</c:v>
                </c:pt>
                <c:pt idx="2">
                  <c:v>6.7999999999999996E-3</c:v>
                </c:pt>
                <c:pt idx="3">
                  <c:v>6.4000000000000003E-3</c:v>
                </c:pt>
                <c:pt idx="4">
                  <c:v>6.7000000000000002E-3</c:v>
                </c:pt>
                <c:pt idx="5">
                  <c:v>6.7000000000000002E-3</c:v>
                </c:pt>
                <c:pt idx="6">
                  <c:v>6.6E-3</c:v>
                </c:pt>
                <c:pt idx="7">
                  <c:v>6.4999999999999997E-3</c:v>
                </c:pt>
                <c:pt idx="8">
                  <c:v>7.1000000000000004E-3</c:v>
                </c:pt>
                <c:pt idx="9">
                  <c:v>6.7000000000000002E-3</c:v>
                </c:pt>
                <c:pt idx="10">
                  <c:v>7.3000000000000001E-3</c:v>
                </c:pt>
                <c:pt idx="11">
                  <c:v>7.3000000000000001E-3</c:v>
                </c:pt>
                <c:pt idx="12">
                  <c:v>7.1000000000000004E-3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3.5000000000000001E-3</c:v>
                </c:pt>
                <c:pt idx="2">
                  <c:v>3.5999999999999999E-3</c:v>
                </c:pt>
                <c:pt idx="3">
                  <c:v>3.7000000000000002E-3</c:v>
                </c:pt>
                <c:pt idx="4">
                  <c:v>3.5999999999999999E-3</c:v>
                </c:pt>
                <c:pt idx="5">
                  <c:v>3.5999999999999999E-3</c:v>
                </c:pt>
                <c:pt idx="6">
                  <c:v>3.5999999999999999E-3</c:v>
                </c:pt>
                <c:pt idx="7">
                  <c:v>3.5999999999999999E-3</c:v>
                </c:pt>
                <c:pt idx="8">
                  <c:v>3.5999999999999999E-3</c:v>
                </c:pt>
                <c:pt idx="9">
                  <c:v>3.7000000000000002E-3</c:v>
                </c:pt>
                <c:pt idx="10">
                  <c:v>3.7000000000000002E-3</c:v>
                </c:pt>
                <c:pt idx="11">
                  <c:v>3.7000000000000002E-3</c:v>
                </c:pt>
                <c:pt idx="12">
                  <c:v>3.7000000000000002E-3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3.5000000000000001E-3</c:v>
                </c:pt>
                <c:pt idx="1">
                  <c:v>1.6000000000000001E-3</c:v>
                </c:pt>
                <c:pt idx="2">
                  <c:v>3.0999999999999999E-3</c:v>
                </c:pt>
                <c:pt idx="3">
                  <c:v>2.5999999999999999E-3</c:v>
                </c:pt>
                <c:pt idx="4">
                  <c:v>2.8999999999999998E-3</c:v>
                </c:pt>
                <c:pt idx="5">
                  <c:v>2.8999999999999998E-3</c:v>
                </c:pt>
                <c:pt idx="6">
                  <c:v>2.7000000000000001E-3</c:v>
                </c:pt>
                <c:pt idx="7">
                  <c:v>2.7000000000000001E-3</c:v>
                </c:pt>
                <c:pt idx="8">
                  <c:v>3.2000000000000002E-3</c:v>
                </c:pt>
                <c:pt idx="9">
                  <c:v>2.5999999999999999E-3</c:v>
                </c:pt>
                <c:pt idx="10">
                  <c:v>3.5000000000000001E-3</c:v>
                </c:pt>
                <c:pt idx="11">
                  <c:v>3.7000000000000002E-3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1.5E-3</c:v>
                </c:pt>
                <c:pt idx="1">
                  <c:v>1.5E-3</c:v>
                </c:pt>
                <c:pt idx="2">
                  <c:v>1.4E-3</c:v>
                </c:pt>
                <c:pt idx="3">
                  <c:v>1.2999999999999999E-3</c:v>
                </c:pt>
                <c:pt idx="4">
                  <c:v>1.4E-3</c:v>
                </c:pt>
                <c:pt idx="5">
                  <c:v>1.5E-3</c:v>
                </c:pt>
                <c:pt idx="6">
                  <c:v>1.6000000000000001E-3</c:v>
                </c:pt>
                <c:pt idx="7">
                  <c:v>1.5E-3</c:v>
                </c:pt>
                <c:pt idx="8">
                  <c:v>1.6000000000000001E-3</c:v>
                </c:pt>
                <c:pt idx="9">
                  <c:v>1.6999999999999999E-3</c:v>
                </c:pt>
                <c:pt idx="10">
                  <c:v>1.6000000000000001E-3</c:v>
                </c:pt>
                <c:pt idx="11">
                  <c:v>1.6000000000000001E-3</c:v>
                </c:pt>
                <c:pt idx="12">
                  <c:v>1.6000000000000001E-3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048384"/>
        <c:axId val="924218432"/>
      </c:lineChart>
      <c:catAx>
        <c:axId val="916048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4218432"/>
        <c:crosses val="autoZero"/>
        <c:auto val="1"/>
        <c:lblAlgn val="ctr"/>
        <c:lblOffset val="100"/>
        <c:noMultiLvlLbl val="0"/>
      </c:catAx>
      <c:valAx>
        <c:axId val="924218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60483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32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32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58</v>
      </c>
      <c r="F16" s="115" t="s">
        <v>241</v>
      </c>
      <c r="G16" s="118">
        <v>43304</v>
      </c>
      <c r="H16" s="121">
        <f t="shared" ref="H16:H22" si="0">IF(SUM($B$70:$B$75)&gt;0,G16/SUM($B$70:$B$75,0))</f>
        <v>3.6761391370784609E-2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102658</v>
      </c>
      <c r="H17" s="114">
        <f t="shared" si="0"/>
        <v>8.7147859674441303E-2</v>
      </c>
    </row>
    <row r="18" spans="1:8" ht="15.75" x14ac:dyDescent="0.25">
      <c r="A18" s="68"/>
      <c r="B18" s="69">
        <f>C18+D18</f>
        <v>4498</v>
      </c>
      <c r="C18" s="69">
        <v>86</v>
      </c>
      <c r="D18" s="69">
        <v>4412</v>
      </c>
      <c r="F18" s="26" t="s">
        <v>244</v>
      </c>
      <c r="G18" s="119">
        <v>127790</v>
      </c>
      <c r="H18" s="114">
        <f t="shared" si="0"/>
        <v>0.10848277764808252</v>
      </c>
    </row>
    <row r="19" spans="1:8" x14ac:dyDescent="0.2">
      <c r="A19" s="70"/>
      <c r="F19" s="26" t="s">
        <v>245</v>
      </c>
      <c r="G19" s="119">
        <v>161424</v>
      </c>
      <c r="H19" s="114">
        <f t="shared" si="0"/>
        <v>0.13703516628111803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36123</v>
      </c>
      <c r="H20" s="114">
        <f t="shared" si="0"/>
        <v>3.0665336700693987E-2</v>
      </c>
    </row>
    <row r="21" spans="1:8" ht="15.75" x14ac:dyDescent="0.25">
      <c r="A21" s="14" t="s">
        <v>485</v>
      </c>
      <c r="B21" s="10"/>
      <c r="C21" s="10"/>
      <c r="D21" s="11">
        <v>1631356</v>
      </c>
      <c r="F21" s="26" t="s">
        <v>247</v>
      </c>
      <c r="G21" s="119">
        <v>359997</v>
      </c>
      <c r="H21" s="114">
        <f t="shared" si="0"/>
        <v>0.30560665548929306</v>
      </c>
    </row>
    <row r="22" spans="1:8" ht="15.75" x14ac:dyDescent="0.25">
      <c r="A22" s="14" t="s">
        <v>486</v>
      </c>
      <c r="B22" s="10"/>
      <c r="C22" s="10"/>
      <c r="D22" s="12">
        <v>2.8370000000000001E-3</v>
      </c>
      <c r="F22" s="26" t="s">
        <v>248</v>
      </c>
      <c r="G22" s="119">
        <v>389983</v>
      </c>
      <c r="H22" s="114">
        <f t="shared" si="0"/>
        <v>0.33106220420637111</v>
      </c>
    </row>
    <row r="23" spans="1:8" ht="15.75" x14ac:dyDescent="0.25">
      <c r="A23" s="9" t="s">
        <v>4</v>
      </c>
      <c r="B23" s="10"/>
      <c r="C23" s="10"/>
      <c r="D23" s="11">
        <v>444112</v>
      </c>
      <c r="F23" s="27" t="s">
        <v>249</v>
      </c>
      <c r="G23" s="117"/>
      <c r="H23" s="125">
        <v>9.25</v>
      </c>
    </row>
    <row r="24" spans="1:8" ht="15.75" x14ac:dyDescent="0.25">
      <c r="A24" s="14" t="s">
        <v>5</v>
      </c>
      <c r="B24" s="10"/>
      <c r="C24" s="10"/>
      <c r="D24" s="11">
        <v>443905</v>
      </c>
      <c r="F24" s="27" t="s">
        <v>250</v>
      </c>
      <c r="G24" s="117"/>
      <c r="H24" s="125">
        <v>9.4</v>
      </c>
    </row>
    <row r="25" spans="1:8" ht="15.75" x14ac:dyDescent="0.25">
      <c r="A25" s="9" t="s">
        <v>6</v>
      </c>
      <c r="B25" s="10"/>
      <c r="C25" s="10"/>
      <c r="D25" s="11">
        <v>710866</v>
      </c>
      <c r="F25" s="27" t="s">
        <v>251</v>
      </c>
      <c r="G25" s="117"/>
      <c r="H25" s="125">
        <v>9.08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9957.98</v>
      </c>
      <c r="F28" s="26" t="s">
        <v>252</v>
      </c>
      <c r="G28" s="119">
        <v>1168790</v>
      </c>
      <c r="H28" s="114">
        <f t="shared" ref="H28:H34" si="1">IF($B$58&gt;0,G28/$B$58,0)</f>
        <v>0.7164530611344182</v>
      </c>
    </row>
    <row r="29" spans="1:8" ht="15.75" x14ac:dyDescent="0.25">
      <c r="A29" s="9" t="s">
        <v>10</v>
      </c>
      <c r="B29" s="16"/>
      <c r="C29" s="127">
        <v>7291.55</v>
      </c>
      <c r="F29" s="115" t="s">
        <v>254</v>
      </c>
      <c r="G29" s="118">
        <v>462566</v>
      </c>
      <c r="H29" s="121">
        <f t="shared" si="1"/>
        <v>0.28354693886558174</v>
      </c>
    </row>
    <row r="30" spans="1:8" ht="15.75" x14ac:dyDescent="0.25">
      <c r="A30" s="9" t="s">
        <v>69</v>
      </c>
      <c r="B30" s="16"/>
      <c r="C30" s="127">
        <v>2196.1</v>
      </c>
      <c r="F30" s="26" t="s">
        <v>255</v>
      </c>
      <c r="G30" s="119">
        <v>140059</v>
      </c>
      <c r="H30" s="114">
        <f t="shared" si="1"/>
        <v>8.585434448397529E-2</v>
      </c>
    </row>
    <row r="31" spans="1:8" ht="15.75" x14ac:dyDescent="0.25">
      <c r="A31" s="9" t="s">
        <v>70</v>
      </c>
      <c r="B31" s="16"/>
      <c r="C31" s="127">
        <v>2845.7</v>
      </c>
      <c r="F31" s="26" t="s">
        <v>256</v>
      </c>
      <c r="G31" s="119">
        <v>167481</v>
      </c>
      <c r="H31" s="114">
        <f t="shared" si="1"/>
        <v>0.10266367365553564</v>
      </c>
    </row>
    <row r="32" spans="1:8" ht="15.75" x14ac:dyDescent="0.25">
      <c r="A32" s="9" t="s">
        <v>11</v>
      </c>
      <c r="B32" s="16"/>
      <c r="C32" s="127">
        <v>3331.59</v>
      </c>
      <c r="F32" s="26" t="s">
        <v>257</v>
      </c>
      <c r="G32" s="119">
        <v>23385</v>
      </c>
      <c r="H32" s="114">
        <f t="shared" si="1"/>
        <v>1.4334700702973477E-2</v>
      </c>
    </row>
    <row r="33" spans="1:8" ht="15.75" x14ac:dyDescent="0.25">
      <c r="A33" s="9" t="s">
        <v>72</v>
      </c>
      <c r="B33" s="16"/>
      <c r="C33" s="127">
        <v>6733.5</v>
      </c>
      <c r="F33" s="26" t="s">
        <v>258</v>
      </c>
      <c r="G33" s="119">
        <v>58516</v>
      </c>
      <c r="H33" s="114">
        <f t="shared" si="1"/>
        <v>3.5869546561265599E-2</v>
      </c>
    </row>
    <row r="34" spans="1:8" ht="15.75" x14ac:dyDescent="0.25">
      <c r="A34" s="9" t="s">
        <v>239</v>
      </c>
      <c r="B34" s="16"/>
      <c r="C34" s="127">
        <v>5506.21</v>
      </c>
      <c r="F34" s="26" t="s">
        <v>259</v>
      </c>
      <c r="G34" s="119">
        <v>73125</v>
      </c>
      <c r="H34" s="114">
        <f t="shared" si="1"/>
        <v>4.4824673461831749E-2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2.7095000000000001E-2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3.5048000000000003E-2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7.5590000000000004E-2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7.7629000000000004E-2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0.28255799999999998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0.384438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0.11764200000000002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19.014033117048701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1276328</v>
      </c>
      <c r="C54" s="22">
        <f>+B54-D54</f>
        <v>615018</v>
      </c>
      <c r="D54" s="22">
        <f>ROUND(B54/(E54+1),0)</f>
        <v>661310</v>
      </c>
      <c r="E54" s="122">
        <v>0.93</v>
      </c>
      <c r="F54" s="20"/>
      <c r="I54" s="1"/>
    </row>
    <row r="55" spans="1:9" x14ac:dyDescent="0.2">
      <c r="A55" s="18">
        <v>2000</v>
      </c>
      <c r="B55" s="19">
        <v>1353610</v>
      </c>
      <c r="C55" s="19">
        <f>+B55-D55</f>
        <v>652258</v>
      </c>
      <c r="D55" s="19">
        <f>ROUND(B55/(E55+1),0)</f>
        <v>701352</v>
      </c>
      <c r="E55" s="123">
        <v>0.93</v>
      </c>
      <c r="F55" s="24">
        <v>5.8960000000000002E-3</v>
      </c>
      <c r="I55" s="1"/>
    </row>
    <row r="56" spans="1:9" x14ac:dyDescent="0.2">
      <c r="A56" s="21">
        <v>2010</v>
      </c>
      <c r="B56" s="22">
        <v>1490668</v>
      </c>
      <c r="C56" s="22">
        <f>+B56-D56</f>
        <v>726223</v>
      </c>
      <c r="D56" s="22">
        <f>ROUND(B56/(E56+1),0)</f>
        <v>764445</v>
      </c>
      <c r="E56" s="122">
        <v>0.95</v>
      </c>
      <c r="F56" s="23">
        <v>9.6919999999999992E-3</v>
      </c>
      <c r="I56" s="1"/>
    </row>
    <row r="57" spans="1:9" x14ac:dyDescent="0.2">
      <c r="A57" s="18">
        <v>2020</v>
      </c>
      <c r="B57" s="19">
        <v>1622138</v>
      </c>
      <c r="C57" s="19">
        <f>+B57-D57</f>
        <v>790272</v>
      </c>
      <c r="D57" s="19">
        <f>ROUND(B57/(E57+1),0)</f>
        <v>831866</v>
      </c>
      <c r="E57" s="123">
        <v>0.95</v>
      </c>
      <c r="F57" s="24">
        <v>8.4880000000000008E-3</v>
      </c>
      <c r="I57" s="1"/>
    </row>
    <row r="58" spans="1:9" ht="15.75" x14ac:dyDescent="0.25">
      <c r="A58" s="90">
        <v>2022</v>
      </c>
      <c r="B58" s="91">
        <f>C58+D58</f>
        <v>1631356</v>
      </c>
      <c r="C58" s="91">
        <v>793139</v>
      </c>
      <c r="D58" s="91">
        <v>838217</v>
      </c>
      <c r="E58" s="124">
        <v>0.94622156315130812</v>
      </c>
      <c r="F58" s="92">
        <v>2.8370000000000001E-3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8.43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56.79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17.899999999999999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73.06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179699</v>
      </c>
      <c r="C68" s="34">
        <v>89650</v>
      </c>
      <c r="D68" s="35">
        <v>90049</v>
      </c>
      <c r="I68" s="1"/>
    </row>
    <row r="69" spans="1:9" ht="15.75" x14ac:dyDescent="0.25">
      <c r="A69" s="18" t="s">
        <v>23</v>
      </c>
      <c r="B69" s="11">
        <f t="shared" si="2"/>
        <v>273682</v>
      </c>
      <c r="C69" s="34">
        <v>144953</v>
      </c>
      <c r="D69" s="35">
        <v>128729</v>
      </c>
      <c r="I69" s="1"/>
    </row>
    <row r="70" spans="1:9" ht="15.75" x14ac:dyDescent="0.25">
      <c r="A70" s="18" t="s">
        <v>24</v>
      </c>
      <c r="B70" s="11">
        <f t="shared" si="2"/>
        <v>88341</v>
      </c>
      <c r="C70" s="34">
        <v>45486</v>
      </c>
      <c r="D70" s="35">
        <v>42855</v>
      </c>
      <c r="I70" s="1"/>
    </row>
    <row r="71" spans="1:9" ht="15.75" x14ac:dyDescent="0.25">
      <c r="A71" s="18" t="s">
        <v>25</v>
      </c>
      <c r="B71" s="11">
        <f t="shared" si="2"/>
        <v>188439</v>
      </c>
      <c r="C71" s="34">
        <v>92707</v>
      </c>
      <c r="D71" s="35">
        <v>95732</v>
      </c>
      <c r="I71" s="1"/>
    </row>
    <row r="72" spans="1:9" ht="15.75" x14ac:dyDescent="0.25">
      <c r="A72" s="36" t="s">
        <v>81</v>
      </c>
      <c r="B72" s="11">
        <f t="shared" si="2"/>
        <v>277730</v>
      </c>
      <c r="C72" s="34">
        <v>130537</v>
      </c>
      <c r="D72" s="35">
        <v>147193</v>
      </c>
      <c r="I72" s="1"/>
    </row>
    <row r="73" spans="1:9" ht="15.75" x14ac:dyDescent="0.25">
      <c r="A73" s="36" t="s">
        <v>82</v>
      </c>
      <c r="B73" s="11">
        <f>C73+D73</f>
        <v>217816</v>
      </c>
      <c r="C73" s="34">
        <v>103830</v>
      </c>
      <c r="D73" s="35">
        <v>113986</v>
      </c>
      <c r="I73" s="1"/>
    </row>
    <row r="74" spans="1:9" ht="15.75" x14ac:dyDescent="0.25">
      <c r="A74" s="36" t="s">
        <v>83</v>
      </c>
      <c r="B74" s="11">
        <f>C74+D74</f>
        <v>205621</v>
      </c>
      <c r="C74" s="34">
        <v>94298</v>
      </c>
      <c r="D74" s="35">
        <v>111323</v>
      </c>
      <c r="I74" s="1"/>
    </row>
    <row r="75" spans="1:9" ht="15.75" x14ac:dyDescent="0.25">
      <c r="A75" s="18" t="s">
        <v>26</v>
      </c>
      <c r="B75" s="11">
        <f t="shared" si="2"/>
        <v>200028</v>
      </c>
      <c r="C75" s="34">
        <v>91678</v>
      </c>
      <c r="D75" s="35">
        <v>108350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444112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3.67</v>
      </c>
      <c r="F95" s="130" t="s">
        <v>261</v>
      </c>
      <c r="G95" s="129"/>
      <c r="H95" s="11">
        <v>407713</v>
      </c>
      <c r="I95" s="12">
        <f>IF(AND($C$94&gt;0,$C$94&lt;&gt;"N/D")=TRUE,H95/$C$94,0)</f>
        <v>0.9180409446265807</v>
      </c>
    </row>
    <row r="96" spans="1:9" ht="15.75" x14ac:dyDescent="0.25">
      <c r="F96" s="130" t="s">
        <v>262</v>
      </c>
      <c r="G96" s="129"/>
      <c r="H96" s="11">
        <v>371962</v>
      </c>
      <c r="I96" s="12">
        <f t="shared" ref="I96:I109" si="3">IF(AND($C$94&gt;0,$C$94&lt;&gt;"N/D")=TRUE,H96/$C$94,0)</f>
        <v>0.83754098065352889</v>
      </c>
    </row>
    <row r="97" spans="1:9" ht="15.75" x14ac:dyDescent="0.25">
      <c r="F97" s="128" t="s">
        <v>265</v>
      </c>
      <c r="G97" s="129"/>
      <c r="H97" s="11">
        <v>232855</v>
      </c>
      <c r="I97" s="12">
        <f t="shared" si="3"/>
        <v>0.52431593832186474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266317</v>
      </c>
      <c r="I98" s="12">
        <f t="shared" si="3"/>
        <v>0.5996617970241741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90345</v>
      </c>
      <c r="I99" s="12">
        <f t="shared" si="3"/>
        <v>0.20342841445401161</v>
      </c>
    </row>
    <row r="100" spans="1:9" ht="15.75" x14ac:dyDescent="0.25">
      <c r="A100" s="43" t="s">
        <v>31</v>
      </c>
      <c r="B100" s="11">
        <v>296131</v>
      </c>
      <c r="C100" s="12">
        <f>IF(AND($C$94&gt;0,$C$94&lt;&gt;"N/D")=TRUE,B100/$C$94,0)</f>
        <v>0.66679351154663691</v>
      </c>
      <c r="F100" s="128" t="s">
        <v>268</v>
      </c>
      <c r="G100" s="129"/>
      <c r="H100" s="11">
        <v>136173</v>
      </c>
      <c r="I100" s="12">
        <f t="shared" si="3"/>
        <v>0.30661860071333358</v>
      </c>
    </row>
    <row r="101" spans="1:9" ht="15.75" x14ac:dyDescent="0.25">
      <c r="A101" s="43" t="s">
        <v>32</v>
      </c>
      <c r="B101" s="11">
        <v>52484</v>
      </c>
      <c r="C101" s="12">
        <f>IF(AND($C$94&gt;0,$C$94&lt;&gt;"N/D")=TRUE,B101/$C$94,0)</f>
        <v>0.11817739669272616</v>
      </c>
      <c r="F101" s="128" t="s">
        <v>269</v>
      </c>
      <c r="G101" s="129"/>
      <c r="H101" s="11">
        <v>313699</v>
      </c>
      <c r="I101" s="12">
        <f t="shared" si="3"/>
        <v>0.70635110062326623</v>
      </c>
    </row>
    <row r="102" spans="1:9" ht="15.75" x14ac:dyDescent="0.25">
      <c r="A102" s="43" t="s">
        <v>33</v>
      </c>
      <c r="B102" s="11">
        <v>51423</v>
      </c>
      <c r="C102" s="12">
        <f>IF(AND($C$94&gt;0,$C$94&lt;&gt;"N/D")=TRUE,B102/$C$94,0)</f>
        <v>0.1157883596930504</v>
      </c>
      <c r="F102" s="128" t="s">
        <v>270</v>
      </c>
      <c r="G102" s="129"/>
      <c r="H102" s="11">
        <v>415435</v>
      </c>
      <c r="I102" s="12">
        <f t="shared" si="3"/>
        <v>0.93542845048095979</v>
      </c>
    </row>
    <row r="103" spans="1:9" ht="15.75" x14ac:dyDescent="0.25">
      <c r="A103" s="43" t="s">
        <v>34</v>
      </c>
      <c r="B103" s="11">
        <v>44074</v>
      </c>
      <c r="C103" s="12">
        <f>IF(AND($C$94&gt;0,$C$94&lt;&gt;"N/D")=TRUE,B103/$C$94,0)</f>
        <v>9.924073206758656E-2</v>
      </c>
      <c r="F103" s="128" t="s">
        <v>271</v>
      </c>
      <c r="G103" s="129"/>
      <c r="H103" s="11">
        <v>139139</v>
      </c>
      <c r="I103" s="12">
        <f t="shared" si="3"/>
        <v>0.31329709622797852</v>
      </c>
    </row>
    <row r="104" spans="1:9" ht="15.75" x14ac:dyDescent="0.25">
      <c r="F104" s="128" t="s">
        <v>272</v>
      </c>
      <c r="G104" s="129"/>
      <c r="H104" s="11">
        <v>137763</v>
      </c>
      <c r="I104" s="12">
        <f t="shared" si="3"/>
        <v>0.31019877868645745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372046</v>
      </c>
      <c r="I105" s="12">
        <f t="shared" si="3"/>
        <v>0.83773012213135423</v>
      </c>
    </row>
    <row r="106" spans="1:9" ht="15.75" x14ac:dyDescent="0.25">
      <c r="A106" s="40" t="s">
        <v>37</v>
      </c>
      <c r="B106" s="10"/>
      <c r="C106" s="16"/>
      <c r="D106" s="11">
        <v>443905</v>
      </c>
      <c r="F106" s="128" t="s">
        <v>264</v>
      </c>
      <c r="G106" s="129"/>
      <c r="H106" s="11">
        <v>204737</v>
      </c>
      <c r="I106" s="12">
        <f t="shared" si="3"/>
        <v>0.46100308030406745</v>
      </c>
    </row>
    <row r="107" spans="1:9" ht="15.75" x14ac:dyDescent="0.25">
      <c r="A107" s="44" t="s">
        <v>38</v>
      </c>
      <c r="B107" s="28"/>
      <c r="C107" s="45"/>
      <c r="D107" s="126">
        <v>49942.14</v>
      </c>
      <c r="F107" s="128" t="s">
        <v>274</v>
      </c>
      <c r="G107" s="129"/>
      <c r="H107" s="11">
        <v>213849</v>
      </c>
      <c r="I107" s="12">
        <f t="shared" si="3"/>
        <v>0.48152042727960515</v>
      </c>
    </row>
    <row r="108" spans="1:9" ht="15.75" x14ac:dyDescent="0.25">
      <c r="A108" s="26" t="s">
        <v>218</v>
      </c>
      <c r="B108" s="10"/>
      <c r="C108" s="16"/>
      <c r="D108" s="127">
        <v>13608.21</v>
      </c>
      <c r="F108" s="128" t="s">
        <v>275</v>
      </c>
      <c r="G108" s="129"/>
      <c r="H108" s="11">
        <v>51572</v>
      </c>
      <c r="I108" s="12">
        <f t="shared" si="3"/>
        <v>0.11612386064776453</v>
      </c>
    </row>
    <row r="109" spans="1:9" ht="15.75" x14ac:dyDescent="0.25">
      <c r="F109" s="128" t="s">
        <v>276</v>
      </c>
      <c r="G109" s="129"/>
      <c r="H109" s="11">
        <v>37568</v>
      </c>
      <c r="I109" s="12">
        <f t="shared" si="3"/>
        <v>8.4591274273156325E-2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67406</v>
      </c>
      <c r="C112" s="12">
        <f>IF(AND($D$106&gt;0,$D$106&lt;&gt;"N/D")=TRUE,B112/$D$106,0)</f>
        <v>0.15184780527365088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170298</v>
      </c>
      <c r="C113" s="12">
        <f t="shared" ref="C113:C118" si="4">IF(AND($D$106&gt;0,$D$106&lt;&gt;"N/D")=TRUE,B113/$D$106,0)</f>
        <v>0.38363613836293803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112880</v>
      </c>
      <c r="C114" s="12">
        <f t="shared" si="4"/>
        <v>0.25428864284024733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39631</v>
      </c>
      <c r="C115" s="12">
        <f t="shared" si="4"/>
        <v>8.9278111307599606E-2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32453</v>
      </c>
      <c r="C116" s="12">
        <f t="shared" si="4"/>
        <v>7.3107984816571117E-2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11288</v>
      </c>
      <c r="C117" s="12">
        <f t="shared" si="4"/>
        <v>2.5428864284024737E-2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9949</v>
      </c>
      <c r="C118" s="12">
        <f t="shared" si="4"/>
        <v>2.2412453114968294E-2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710866</v>
      </c>
      <c r="C135" s="133">
        <f>C136+C137</f>
        <v>1</v>
      </c>
      <c r="G135" s="49" t="s">
        <v>277</v>
      </c>
      <c r="H135" s="131">
        <f>SUM(H136:H138)</f>
        <v>558337</v>
      </c>
      <c r="I135" s="132">
        <f>SUM(I136:I138)</f>
        <v>1</v>
      </c>
    </row>
    <row r="136" spans="1:9" ht="15.75" x14ac:dyDescent="0.25">
      <c r="A136" s="50" t="s">
        <v>75</v>
      </c>
      <c r="B136" s="11">
        <v>695467</v>
      </c>
      <c r="C136" s="24">
        <f>IF(AND($B$135&gt;0,$B$135&lt;&gt;"N/D")=TRUE,B136/$B$135,0)</f>
        <v>0.97833768952235722</v>
      </c>
      <c r="G136" s="50" t="s">
        <v>101</v>
      </c>
      <c r="H136" s="11">
        <v>241527</v>
      </c>
      <c r="I136" s="24">
        <f>IF(H135&gt;0,H136/$H$135,0)</f>
        <v>0.43258283079932014</v>
      </c>
    </row>
    <row r="137" spans="1:9" ht="15.75" x14ac:dyDescent="0.25">
      <c r="A137" s="50" t="s">
        <v>76</v>
      </c>
      <c r="B137" s="11">
        <v>15399</v>
      </c>
      <c r="C137" s="24">
        <f>IF(AND($B$135&gt;0,$B$135&lt;&gt;"N/D")=TRUE,B137/$B$135,0)</f>
        <v>2.1662310477642763E-2</v>
      </c>
      <c r="G137" s="50" t="s">
        <v>278</v>
      </c>
      <c r="H137" s="11">
        <v>166889</v>
      </c>
      <c r="I137" s="24">
        <f>IF(H136&gt;0,H137/$H$135,0)</f>
        <v>0.29890370869206234</v>
      </c>
    </row>
    <row r="138" spans="1:9" ht="15.75" x14ac:dyDescent="0.25">
      <c r="G138" s="50" t="s">
        <v>279</v>
      </c>
      <c r="H138" s="11">
        <v>149921</v>
      </c>
      <c r="I138" s="24">
        <f>IF(H137&gt;0,H138/$H$135,0)</f>
        <v>0.26851346050861757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78861</v>
      </c>
      <c r="C141" s="24">
        <f t="shared" ref="C141:C146" si="6">IF(AND($B$136&gt;0,$B$136&lt;&gt;"N/D")=TRUE,B141/$B$136,0)</f>
        <v>0.11339287126491983</v>
      </c>
      <c r="G141" s="26" t="s">
        <v>281</v>
      </c>
      <c r="H141" s="119">
        <v>322455</v>
      </c>
      <c r="I141" s="114">
        <f t="shared" ref="I141:I148" si="7">IF($B$58&gt;0,H141/$B$58,0)</f>
        <v>0.19766071905825583</v>
      </c>
    </row>
    <row r="142" spans="1:9" ht="15.75" x14ac:dyDescent="0.25">
      <c r="A142" s="43" t="s">
        <v>51</v>
      </c>
      <c r="B142" s="11">
        <v>430123</v>
      </c>
      <c r="C142" s="24">
        <f t="shared" si="6"/>
        <v>0.61846644053564004</v>
      </c>
      <c r="G142" s="116" t="s">
        <v>282</v>
      </c>
      <c r="H142" s="118">
        <f>SUM(H143:H148)</f>
        <v>1308901</v>
      </c>
      <c r="I142" s="121">
        <f t="shared" si="7"/>
        <v>0.80233928094174412</v>
      </c>
    </row>
    <row r="143" spans="1:9" ht="15.75" x14ac:dyDescent="0.25">
      <c r="A143" s="43" t="s">
        <v>52</v>
      </c>
      <c r="B143" s="11">
        <v>72652</v>
      </c>
      <c r="C143" s="24">
        <f t="shared" si="6"/>
        <v>0.10446505729243803</v>
      </c>
      <c r="G143" s="26" t="s">
        <v>288</v>
      </c>
      <c r="H143" s="119">
        <v>11362</v>
      </c>
      <c r="I143" s="114">
        <f t="shared" si="7"/>
        <v>6.964758152113947E-3</v>
      </c>
    </row>
    <row r="144" spans="1:9" ht="15.75" x14ac:dyDescent="0.25">
      <c r="A144" s="43" t="s">
        <v>53</v>
      </c>
      <c r="B144" s="11">
        <v>113831</v>
      </c>
      <c r="C144" s="24">
        <f t="shared" si="6"/>
        <v>0.16367563090700205</v>
      </c>
      <c r="G144" s="26" t="s">
        <v>283</v>
      </c>
      <c r="H144" s="119">
        <v>526466</v>
      </c>
      <c r="I144" s="114">
        <f t="shared" si="7"/>
        <v>0.32271680736761321</v>
      </c>
    </row>
    <row r="145" spans="1:9" ht="15.75" x14ac:dyDescent="0.25">
      <c r="A145" s="25" t="s">
        <v>14</v>
      </c>
      <c r="B145" s="31">
        <v>442668</v>
      </c>
      <c r="C145" s="32">
        <f t="shared" si="6"/>
        <v>0.63650467958939816</v>
      </c>
      <c r="D145" s="52"/>
      <c r="G145" s="26" t="s">
        <v>284</v>
      </c>
      <c r="H145" s="119">
        <v>113786</v>
      </c>
      <c r="I145" s="114">
        <f t="shared" si="7"/>
        <v>6.9749337361066505E-2</v>
      </c>
    </row>
    <row r="146" spans="1:9" ht="15.75" x14ac:dyDescent="0.25">
      <c r="A146" s="25" t="s">
        <v>15</v>
      </c>
      <c r="B146" s="31">
        <v>252799</v>
      </c>
      <c r="C146" s="32">
        <f t="shared" si="6"/>
        <v>0.36349532041060179</v>
      </c>
      <c r="G146" s="26" t="s">
        <v>285</v>
      </c>
      <c r="H146" s="119">
        <v>4875</v>
      </c>
      <c r="I146" s="114">
        <f t="shared" si="7"/>
        <v>2.9883115641221166E-3</v>
      </c>
    </row>
    <row r="147" spans="1:9" x14ac:dyDescent="0.2">
      <c r="G147" s="26" t="s">
        <v>286</v>
      </c>
      <c r="H147" s="119">
        <v>638104</v>
      </c>
      <c r="I147" s="114">
        <f t="shared" si="7"/>
        <v>0.39114944867950341</v>
      </c>
    </row>
    <row r="148" spans="1:9" x14ac:dyDescent="0.2">
      <c r="G148" s="26" t="s">
        <v>287</v>
      </c>
      <c r="H148" s="119">
        <v>14308</v>
      </c>
      <c r="I148" s="114">
        <f t="shared" si="7"/>
        <v>8.770617817324973E-3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8460.2000000000007</v>
      </c>
      <c r="E162" s="24">
        <f>IF(AND($D$107&gt;0,$D$107&lt;&gt;"N/D")=TRUE,D162/$D$107,0)</f>
        <v>0.1694000297143855</v>
      </c>
    </row>
    <row r="163" spans="1:9" ht="15.75" x14ac:dyDescent="0.2">
      <c r="A163" s="56" t="s">
        <v>55</v>
      </c>
      <c r="B163" s="28"/>
      <c r="C163" s="45"/>
      <c r="D163" s="57">
        <v>2452.16</v>
      </c>
      <c r="E163" s="23">
        <f t="shared" ref="E163:E173" si="8">IF(AND($D$107&gt;0,$D$107&lt;&gt;"N/D")=TRUE,D163/$D$107,0)</f>
        <v>4.9100018541456174E-2</v>
      </c>
    </row>
    <row r="164" spans="1:9" ht="15.75" x14ac:dyDescent="0.2">
      <c r="A164" s="51" t="s">
        <v>56</v>
      </c>
      <c r="B164" s="10"/>
      <c r="C164" s="16"/>
      <c r="D164" s="55">
        <v>4464.83</v>
      </c>
      <c r="E164" s="24">
        <f t="shared" si="8"/>
        <v>8.9400053742190469E-2</v>
      </c>
    </row>
    <row r="165" spans="1:9" ht="15.75" x14ac:dyDescent="0.2">
      <c r="A165" s="56" t="s">
        <v>57</v>
      </c>
      <c r="B165" s="28"/>
      <c r="C165" s="45"/>
      <c r="D165" s="57">
        <v>2387.23</v>
      </c>
      <c r="E165" s="23">
        <f t="shared" si="8"/>
        <v>4.7799914060550869E-2</v>
      </c>
    </row>
    <row r="166" spans="1:9" ht="15.75" x14ac:dyDescent="0.2">
      <c r="A166" s="51" t="s">
        <v>58</v>
      </c>
      <c r="B166" s="10"/>
      <c r="C166" s="16"/>
      <c r="D166" s="55">
        <v>1098.73</v>
      </c>
      <c r="E166" s="24">
        <f t="shared" si="8"/>
        <v>2.2000058467658776E-2</v>
      </c>
    </row>
    <row r="167" spans="1:9" ht="15.75" x14ac:dyDescent="0.2">
      <c r="A167" s="56" t="s">
        <v>59</v>
      </c>
      <c r="B167" s="28"/>
      <c r="C167" s="45"/>
      <c r="D167" s="57">
        <v>5543.58</v>
      </c>
      <c r="E167" s="23">
        <f t="shared" si="8"/>
        <v>0.1110000492570002</v>
      </c>
    </row>
    <row r="168" spans="1:9" ht="15.75" x14ac:dyDescent="0.2">
      <c r="A168" s="51" t="s">
        <v>63</v>
      </c>
      <c r="B168" s="10"/>
      <c r="C168" s="16"/>
      <c r="D168" s="55">
        <v>4534.75</v>
      </c>
      <c r="E168" s="24">
        <f t="shared" si="8"/>
        <v>9.0800073845453966E-2</v>
      </c>
    </row>
    <row r="169" spans="1:9" ht="15.75" x14ac:dyDescent="0.2">
      <c r="A169" s="56" t="s">
        <v>64</v>
      </c>
      <c r="B169" s="28"/>
      <c r="C169" s="45"/>
      <c r="D169" s="57">
        <v>2417.1999999999998</v>
      </c>
      <c r="E169" s="23">
        <f t="shared" si="8"/>
        <v>4.8400008489824418E-2</v>
      </c>
    </row>
    <row r="170" spans="1:9" ht="15.75" x14ac:dyDescent="0.2">
      <c r="A170" s="51" t="s">
        <v>65</v>
      </c>
      <c r="B170" s="10"/>
      <c r="C170" s="16"/>
      <c r="D170" s="55">
        <v>3760.64</v>
      </c>
      <c r="E170" s="24">
        <f t="shared" si="8"/>
        <v>7.5299937087197302E-2</v>
      </c>
    </row>
    <row r="171" spans="1:9" ht="15.75" x14ac:dyDescent="0.2">
      <c r="A171" s="56" t="s">
        <v>66</v>
      </c>
      <c r="B171" s="28"/>
      <c r="C171" s="45"/>
      <c r="D171" s="57">
        <v>2132.5300000000002</v>
      </c>
      <c r="E171" s="23">
        <f t="shared" si="8"/>
        <v>4.2700012454412253E-2</v>
      </c>
    </row>
    <row r="172" spans="1:9" ht="15.75" x14ac:dyDescent="0.2">
      <c r="A172" s="51" t="s">
        <v>67</v>
      </c>
      <c r="B172" s="10"/>
      <c r="C172" s="16"/>
      <c r="D172" s="55">
        <v>709.18</v>
      </c>
      <c r="E172" s="24">
        <f t="shared" si="8"/>
        <v>1.420003227735135E-2</v>
      </c>
    </row>
    <row r="173" spans="1:9" ht="15.75" x14ac:dyDescent="0.2">
      <c r="A173" s="56" t="s">
        <v>68</v>
      </c>
      <c r="B173" s="28"/>
      <c r="C173" s="45"/>
      <c r="D173" s="57">
        <v>11981.12</v>
      </c>
      <c r="E173" s="23">
        <f t="shared" si="8"/>
        <v>0.23990001229422689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55336</v>
      </c>
      <c r="E177" s="78">
        <v>73024</v>
      </c>
      <c r="F177" s="79">
        <v>5089</v>
      </c>
      <c r="G177" s="79">
        <v>11897826.109999999</v>
      </c>
      <c r="H177" s="80">
        <v>1.0262</v>
      </c>
    </row>
    <row r="178" spans="1:8" x14ac:dyDescent="0.2">
      <c r="A178" s="214" t="s">
        <v>195</v>
      </c>
      <c r="B178" s="215"/>
      <c r="C178" s="216"/>
      <c r="D178" s="58">
        <v>221</v>
      </c>
      <c r="E178" s="58">
        <v>14</v>
      </c>
      <c r="F178" s="59">
        <v>15150</v>
      </c>
      <c r="G178" s="59">
        <v>89776.4</v>
      </c>
      <c r="H178" s="76">
        <v>7.6899999999999996E-2</v>
      </c>
    </row>
    <row r="179" spans="1:8" ht="15" customHeight="1" x14ac:dyDescent="0.2">
      <c r="A179" s="225" t="s">
        <v>196</v>
      </c>
      <c r="B179" s="226"/>
      <c r="C179" s="227"/>
      <c r="D179" s="60">
        <v>50</v>
      </c>
      <c r="E179" s="60">
        <v>918</v>
      </c>
      <c r="F179" s="61">
        <v>23871</v>
      </c>
      <c r="G179" s="61">
        <v>11575935191.16</v>
      </c>
      <c r="H179" s="77">
        <v>0.06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5562</v>
      </c>
      <c r="E181" s="60">
        <v>23751</v>
      </c>
      <c r="F181" s="61">
        <v>5536</v>
      </c>
      <c r="G181" s="61">
        <v>7243665.6100000003</v>
      </c>
      <c r="H181" s="77">
        <v>1.0193000000000001</v>
      </c>
    </row>
    <row r="182" spans="1:8" ht="15" customHeight="1" x14ac:dyDescent="0.2">
      <c r="A182" s="214" t="s">
        <v>92</v>
      </c>
      <c r="B182" s="215"/>
      <c r="C182" s="216"/>
      <c r="D182" s="58">
        <v>256</v>
      </c>
      <c r="E182" s="58">
        <v>3601</v>
      </c>
      <c r="F182" s="59">
        <v>3373</v>
      </c>
      <c r="G182" s="59">
        <v>8614422.8300000001</v>
      </c>
      <c r="H182" s="76">
        <v>0.1545</v>
      </c>
    </row>
    <row r="183" spans="1:8" ht="15" customHeight="1" x14ac:dyDescent="0.2">
      <c r="A183" s="225" t="s">
        <v>94</v>
      </c>
      <c r="B183" s="226"/>
      <c r="C183" s="227"/>
      <c r="D183" s="60">
        <v>1584</v>
      </c>
      <c r="E183" s="60">
        <v>7071</v>
      </c>
      <c r="F183" s="61">
        <v>7635</v>
      </c>
      <c r="G183" s="61">
        <v>5357580.8499999996</v>
      </c>
      <c r="H183" s="77">
        <v>0.30869999999999997</v>
      </c>
    </row>
    <row r="184" spans="1:8" ht="15" customHeight="1" x14ac:dyDescent="0.2">
      <c r="A184" s="214" t="s">
        <v>95</v>
      </c>
      <c r="B184" s="215"/>
      <c r="C184" s="216"/>
      <c r="D184" s="58">
        <v>25319</v>
      </c>
      <c r="E184" s="58">
        <v>13633</v>
      </c>
      <c r="F184" s="59">
        <v>3111</v>
      </c>
      <c r="G184" s="59">
        <v>435469.88</v>
      </c>
      <c r="H184" s="76">
        <v>1.8914</v>
      </c>
    </row>
    <row r="185" spans="1:8" ht="15" customHeight="1" x14ac:dyDescent="0.2">
      <c r="A185" s="225" t="s">
        <v>199</v>
      </c>
      <c r="B185" s="226"/>
      <c r="C185" s="227"/>
      <c r="D185" s="60">
        <v>6824</v>
      </c>
      <c r="E185" s="60">
        <v>5677</v>
      </c>
      <c r="F185" s="61">
        <v>2727</v>
      </c>
      <c r="G185" s="61">
        <v>417733.31</v>
      </c>
      <c r="H185" s="77">
        <v>2.1785999999999999</v>
      </c>
    </row>
    <row r="186" spans="1:8" ht="15" customHeight="1" x14ac:dyDescent="0.2">
      <c r="A186" s="214" t="s">
        <v>200</v>
      </c>
      <c r="B186" s="215"/>
      <c r="C186" s="216"/>
      <c r="D186" s="58">
        <v>1122</v>
      </c>
      <c r="E186" s="58">
        <v>3616</v>
      </c>
      <c r="F186" s="59">
        <v>7019</v>
      </c>
      <c r="G186" s="59">
        <v>1040795.33</v>
      </c>
      <c r="H186" s="76">
        <v>0.68740000000000001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319</v>
      </c>
      <c r="E188" s="58">
        <v>2822</v>
      </c>
      <c r="F188" s="59">
        <v>4299</v>
      </c>
      <c r="G188" s="59">
        <v>2921169.57</v>
      </c>
      <c r="H188" s="76">
        <v>3.9946999999999999</v>
      </c>
    </row>
    <row r="189" spans="1:8" ht="15" customHeight="1" x14ac:dyDescent="0.2">
      <c r="A189" s="225" t="s">
        <v>202</v>
      </c>
      <c r="B189" s="226"/>
      <c r="C189" s="227"/>
      <c r="D189" s="60">
        <v>954</v>
      </c>
      <c r="E189" s="60">
        <v>913</v>
      </c>
      <c r="F189" s="61">
        <v>2405</v>
      </c>
      <c r="G189" s="61">
        <v>360224.43</v>
      </c>
      <c r="H189" s="77">
        <v>0.92620000000000002</v>
      </c>
    </row>
    <row r="190" spans="1:8" ht="15" customHeight="1" x14ac:dyDescent="0.2">
      <c r="A190" s="214" t="s">
        <v>203</v>
      </c>
      <c r="B190" s="215"/>
      <c r="C190" s="216"/>
      <c r="D190" s="58">
        <v>264</v>
      </c>
      <c r="E190" s="58">
        <v>688</v>
      </c>
      <c r="F190" s="59">
        <v>3102</v>
      </c>
      <c r="G190" s="59">
        <v>20336192.32</v>
      </c>
      <c r="H190" s="76">
        <v>1.8197000000000001</v>
      </c>
    </row>
    <row r="191" spans="1:8" ht="15" customHeight="1" x14ac:dyDescent="0.2">
      <c r="A191" s="225" t="s">
        <v>204</v>
      </c>
      <c r="B191" s="226"/>
      <c r="C191" s="227"/>
      <c r="D191" s="60">
        <v>148</v>
      </c>
      <c r="E191" s="60">
        <v>1988</v>
      </c>
      <c r="F191" s="61">
        <v>10590</v>
      </c>
      <c r="G191" s="61">
        <v>16125998.35</v>
      </c>
      <c r="H191" s="77">
        <v>0.97609999999999997</v>
      </c>
    </row>
    <row r="192" spans="1:8" ht="15" customHeight="1" x14ac:dyDescent="0.2">
      <c r="A192" s="214" t="s">
        <v>205</v>
      </c>
      <c r="B192" s="215"/>
      <c r="C192" s="216"/>
      <c r="D192" s="58">
        <v>919</v>
      </c>
      <c r="E192" s="58">
        <v>484</v>
      </c>
      <c r="F192" s="59">
        <v>2521</v>
      </c>
      <c r="G192" s="59">
        <v>343857.8</v>
      </c>
      <c r="H192" s="76">
        <v>0.76</v>
      </c>
    </row>
    <row r="193" spans="1:9" ht="15" customHeight="1" x14ac:dyDescent="0.2">
      <c r="A193" s="225" t="s">
        <v>206</v>
      </c>
      <c r="B193" s="226"/>
      <c r="C193" s="227"/>
      <c r="D193" s="60">
        <v>1086</v>
      </c>
      <c r="E193" s="60">
        <v>1068</v>
      </c>
      <c r="F193" s="61">
        <v>3692</v>
      </c>
      <c r="G193" s="61">
        <v>457627.46</v>
      </c>
      <c r="H193" s="77">
        <v>1.9340999999999999</v>
      </c>
    </row>
    <row r="194" spans="1:9" ht="15" customHeight="1" x14ac:dyDescent="0.2">
      <c r="A194" s="214" t="s">
        <v>207</v>
      </c>
      <c r="B194" s="215"/>
      <c r="C194" s="216"/>
      <c r="D194" s="58">
        <v>2498</v>
      </c>
      <c r="E194" s="58">
        <v>2212</v>
      </c>
      <c r="F194" s="59">
        <v>2807</v>
      </c>
      <c r="G194" s="59">
        <v>266696.55</v>
      </c>
      <c r="H194" s="76">
        <v>5.8061999999999996</v>
      </c>
    </row>
    <row r="195" spans="1:9" ht="15" customHeight="1" x14ac:dyDescent="0.2">
      <c r="A195" s="225" t="s">
        <v>208</v>
      </c>
      <c r="B195" s="226"/>
      <c r="C195" s="227"/>
      <c r="D195" s="60">
        <v>176</v>
      </c>
      <c r="E195" s="60">
        <v>1833</v>
      </c>
      <c r="F195" s="61">
        <v>4758</v>
      </c>
      <c r="G195" s="61">
        <v>9912293.9600000009</v>
      </c>
      <c r="H195" s="77">
        <v>0.39179999999999998</v>
      </c>
    </row>
    <row r="196" spans="1:9" ht="15" customHeight="1" x14ac:dyDescent="0.2">
      <c r="A196" s="214" t="s">
        <v>97</v>
      </c>
      <c r="B196" s="215"/>
      <c r="C196" s="216"/>
      <c r="D196" s="58">
        <v>8034</v>
      </c>
      <c r="E196" s="58">
        <v>2735</v>
      </c>
      <c r="F196" s="59">
        <v>4030</v>
      </c>
      <c r="G196" s="59">
        <v>159549.51</v>
      </c>
      <c r="H196" s="76">
        <v>0.64559999999999995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12797.54</v>
      </c>
      <c r="E205" s="182">
        <v>12692.35</v>
      </c>
      <c r="F205" s="182">
        <v>13700.11</v>
      </c>
      <c r="G205" s="182">
        <v>13634.18</v>
      </c>
      <c r="H205" s="182">
        <v>11324.13</v>
      </c>
      <c r="I205" s="182">
        <v>11178.32</v>
      </c>
    </row>
    <row r="206" spans="1:9" ht="15" customHeight="1" x14ac:dyDescent="0.2">
      <c r="A206" s="214" t="s">
        <v>383</v>
      </c>
      <c r="B206" s="215"/>
      <c r="C206" s="216"/>
      <c r="D206" s="183">
        <v>14897.7</v>
      </c>
      <c r="E206" s="183">
        <v>8556.94</v>
      </c>
      <c r="F206" s="183">
        <v>14488.54</v>
      </c>
      <c r="G206" s="183">
        <v>8763.01</v>
      </c>
      <c r="H206" s="183">
        <v>15988.49</v>
      </c>
      <c r="I206" s="183">
        <v>7688.1</v>
      </c>
    </row>
    <row r="207" spans="1:9" ht="15" customHeight="1" x14ac:dyDescent="0.2">
      <c r="A207" s="225" t="s">
        <v>384</v>
      </c>
      <c r="B207" s="226"/>
      <c r="C207" s="227"/>
      <c r="D207" s="184">
        <v>24091.62</v>
      </c>
      <c r="E207" s="184">
        <v>24091.62</v>
      </c>
      <c r="F207" s="184">
        <v>24201.4</v>
      </c>
      <c r="G207" s="184">
        <v>24201.4</v>
      </c>
      <c r="H207" s="184">
        <v>23216.94</v>
      </c>
      <c r="I207" s="184">
        <v>23216.94</v>
      </c>
    </row>
    <row r="208" spans="1:9" ht="15" customHeight="1" x14ac:dyDescent="0.2">
      <c r="A208" s="214" t="s">
        <v>385</v>
      </c>
      <c r="B208" s="215"/>
      <c r="C208" s="216"/>
      <c r="D208" s="183">
        <v>10236.469999999999</v>
      </c>
      <c r="E208" s="183">
        <v>10239.49</v>
      </c>
      <c r="F208" s="183">
        <v>11851.14</v>
      </c>
      <c r="G208" s="183">
        <v>11857.02</v>
      </c>
      <c r="H208" s="183">
        <v>8243.11</v>
      </c>
      <c r="I208" s="183">
        <v>8243.1</v>
      </c>
    </row>
    <row r="209" spans="1:9" ht="15" customHeight="1" x14ac:dyDescent="0.2">
      <c r="A209" s="225" t="s">
        <v>386</v>
      </c>
      <c r="B209" s="226"/>
      <c r="C209" s="227"/>
      <c r="D209" s="184">
        <v>10873.59</v>
      </c>
      <c r="E209" s="184">
        <v>10873.59</v>
      </c>
      <c r="F209" s="184">
        <v>11056.29</v>
      </c>
      <c r="G209" s="184">
        <v>11056.29</v>
      </c>
      <c r="H209" s="184">
        <v>9778.9599999999991</v>
      </c>
      <c r="I209" s="184">
        <v>9778.9599999999991</v>
      </c>
    </row>
    <row r="210" spans="1:9" ht="15" customHeight="1" x14ac:dyDescent="0.2">
      <c r="A210" s="214" t="s">
        <v>387</v>
      </c>
      <c r="B210" s="215"/>
      <c r="C210" s="216"/>
      <c r="D210" s="183">
        <v>20911.400000000001</v>
      </c>
      <c r="E210" s="183">
        <v>20911.400000000001</v>
      </c>
      <c r="F210" s="183">
        <v>20949.77</v>
      </c>
      <c r="G210" s="183">
        <v>20949.77</v>
      </c>
      <c r="H210" s="183">
        <v>20773.75</v>
      </c>
      <c r="I210" s="183">
        <v>20773.75</v>
      </c>
    </row>
    <row r="211" spans="1:9" ht="15" customHeight="1" x14ac:dyDescent="0.2">
      <c r="A211" s="225" t="s">
        <v>388</v>
      </c>
      <c r="B211" s="226"/>
      <c r="C211" s="227"/>
      <c r="D211" s="184">
        <v>10077.049999999999</v>
      </c>
      <c r="E211" s="184">
        <v>10077.049999999999</v>
      </c>
      <c r="F211" s="184">
        <v>11023.88</v>
      </c>
      <c r="G211" s="184">
        <v>11023.88</v>
      </c>
      <c r="H211" s="184">
        <v>8695.31</v>
      </c>
      <c r="I211" s="184">
        <v>8695.31</v>
      </c>
    </row>
    <row r="212" spans="1:9" ht="15" customHeight="1" x14ac:dyDescent="0.2">
      <c r="A212" s="214" t="s">
        <v>389</v>
      </c>
      <c r="B212" s="215"/>
      <c r="C212" s="216"/>
      <c r="D212" s="183">
        <v>10437.85</v>
      </c>
      <c r="E212" s="183">
        <v>10439.49</v>
      </c>
      <c r="F212" s="183">
        <v>10426.49</v>
      </c>
      <c r="G212" s="183">
        <v>10428.42</v>
      </c>
      <c r="H212" s="183">
        <v>10499.93</v>
      </c>
      <c r="I212" s="183">
        <v>10499.93</v>
      </c>
    </row>
    <row r="213" spans="1:9" ht="15" customHeight="1" x14ac:dyDescent="0.2">
      <c r="A213" s="225" t="s">
        <v>390</v>
      </c>
      <c r="B213" s="226"/>
      <c r="C213" s="227"/>
      <c r="D213" s="184">
        <v>9317.4699999999993</v>
      </c>
      <c r="E213" s="184">
        <v>9317.4699999999993</v>
      </c>
      <c r="F213" s="184">
        <v>9753.85</v>
      </c>
      <c r="G213" s="184">
        <v>9753.85</v>
      </c>
      <c r="H213" s="184">
        <v>8806.24</v>
      </c>
      <c r="I213" s="184">
        <v>8806.24</v>
      </c>
    </row>
    <row r="214" spans="1:9" ht="15" customHeight="1" x14ac:dyDescent="0.2">
      <c r="A214" s="214" t="s">
        <v>391</v>
      </c>
      <c r="B214" s="215"/>
      <c r="C214" s="216"/>
      <c r="D214" s="183">
        <v>15233.16</v>
      </c>
      <c r="E214" s="183">
        <v>15233.16</v>
      </c>
      <c r="F214" s="183">
        <v>15618.23</v>
      </c>
      <c r="G214" s="183">
        <v>15618.23</v>
      </c>
      <c r="H214" s="183">
        <v>14851.28</v>
      </c>
      <c r="I214" s="183">
        <v>14851.28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196199</v>
      </c>
      <c r="E220" s="58">
        <v>164410</v>
      </c>
      <c r="F220" s="58">
        <v>121668</v>
      </c>
      <c r="G220" s="58">
        <v>99880</v>
      </c>
      <c r="H220" s="58">
        <v>74531</v>
      </c>
      <c r="I220" s="58">
        <v>64530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2</v>
      </c>
      <c r="E222" s="58">
        <v>2</v>
      </c>
      <c r="F222" s="58">
        <v>2</v>
      </c>
      <c r="G222" s="58">
        <v>2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4395</v>
      </c>
      <c r="E223" s="58">
        <v>3770</v>
      </c>
      <c r="F223" s="58">
        <v>2703</v>
      </c>
      <c r="G223" s="58">
        <v>2228</v>
      </c>
      <c r="H223" s="58">
        <v>1692</v>
      </c>
      <c r="I223" s="58">
        <v>1542</v>
      </c>
    </row>
    <row r="224" spans="1:9" ht="15" customHeight="1" x14ac:dyDescent="0.2">
      <c r="A224" s="208" t="s">
        <v>404</v>
      </c>
      <c r="B224" s="209"/>
      <c r="C224" s="209"/>
      <c r="D224" s="181">
        <v>51904</v>
      </c>
      <c r="E224" s="58">
        <v>42292</v>
      </c>
      <c r="F224" s="58">
        <v>31193</v>
      </c>
      <c r="G224" s="58">
        <v>24860</v>
      </c>
      <c r="H224" s="58">
        <v>20711</v>
      </c>
      <c r="I224" s="58">
        <v>17432</v>
      </c>
    </row>
    <row r="225" spans="1:9" ht="15" customHeight="1" x14ac:dyDescent="0.2">
      <c r="A225" s="208" t="s">
        <v>405</v>
      </c>
      <c r="B225" s="209"/>
      <c r="C225" s="209"/>
      <c r="D225" s="181">
        <v>57189</v>
      </c>
      <c r="E225" s="58">
        <v>46742</v>
      </c>
      <c r="F225" s="58">
        <v>34900</v>
      </c>
      <c r="G225" s="58">
        <v>27990</v>
      </c>
      <c r="H225" s="58">
        <v>22289</v>
      </c>
      <c r="I225" s="58">
        <v>18752</v>
      </c>
    </row>
    <row r="226" spans="1:9" ht="15" customHeight="1" x14ac:dyDescent="0.2">
      <c r="A226" s="208" t="s">
        <v>406</v>
      </c>
      <c r="B226" s="209"/>
      <c r="C226" s="209"/>
      <c r="D226" s="181">
        <v>45808</v>
      </c>
      <c r="E226" s="58">
        <v>39322</v>
      </c>
      <c r="F226" s="58">
        <v>28234</v>
      </c>
      <c r="G226" s="58">
        <v>23702</v>
      </c>
      <c r="H226" s="58">
        <v>17574</v>
      </c>
      <c r="I226" s="58">
        <v>15620</v>
      </c>
    </row>
    <row r="227" spans="1:9" ht="15" customHeight="1" x14ac:dyDescent="0.2">
      <c r="A227" s="208" t="s">
        <v>407</v>
      </c>
      <c r="B227" s="209"/>
      <c r="C227" s="209"/>
      <c r="D227" s="181">
        <v>29837</v>
      </c>
      <c r="E227" s="58">
        <v>26192</v>
      </c>
      <c r="F227" s="58">
        <v>19531</v>
      </c>
      <c r="G227" s="58">
        <v>16823</v>
      </c>
      <c r="H227" s="58">
        <v>10306</v>
      </c>
      <c r="I227" s="58">
        <v>9369</v>
      </c>
    </row>
    <row r="228" spans="1:9" ht="15" customHeight="1" x14ac:dyDescent="0.2">
      <c r="A228" s="208" t="s">
        <v>408</v>
      </c>
      <c r="B228" s="209"/>
      <c r="C228" s="209"/>
      <c r="D228" s="181">
        <v>6174</v>
      </c>
      <c r="E228" s="58">
        <v>5324</v>
      </c>
      <c r="F228" s="58">
        <v>4360</v>
      </c>
      <c r="G228" s="58">
        <v>3649</v>
      </c>
      <c r="H228" s="58">
        <v>1814</v>
      </c>
      <c r="I228" s="58">
        <v>1675</v>
      </c>
    </row>
    <row r="229" spans="1:9" ht="15" customHeight="1" x14ac:dyDescent="0.2">
      <c r="A229" s="208" t="s">
        <v>409</v>
      </c>
      <c r="B229" s="209"/>
      <c r="C229" s="209"/>
      <c r="D229" s="181">
        <v>890</v>
      </c>
      <c r="E229" s="58">
        <v>766</v>
      </c>
      <c r="F229" s="58">
        <v>745</v>
      </c>
      <c r="G229" s="58">
        <v>626</v>
      </c>
      <c r="H229" s="58">
        <v>145</v>
      </c>
      <c r="I229" s="58">
        <v>140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219</v>
      </c>
      <c r="E231" s="58">
        <v>143</v>
      </c>
      <c r="F231" s="58">
        <v>81</v>
      </c>
      <c r="G231" s="58">
        <v>58</v>
      </c>
      <c r="H231" s="58">
        <v>138</v>
      </c>
      <c r="I231" s="58">
        <v>85</v>
      </c>
    </row>
    <row r="232" spans="1:9" ht="15" customHeight="1" x14ac:dyDescent="0.2">
      <c r="A232" s="208" t="s">
        <v>412</v>
      </c>
      <c r="B232" s="209"/>
      <c r="C232" s="209"/>
      <c r="D232" s="181">
        <v>114248</v>
      </c>
      <c r="E232" s="58">
        <v>98810</v>
      </c>
      <c r="F232" s="58">
        <v>65036</v>
      </c>
      <c r="G232" s="58">
        <v>54587</v>
      </c>
      <c r="H232" s="58">
        <v>49212</v>
      </c>
      <c r="I232" s="58">
        <v>44223</v>
      </c>
    </row>
    <row r="233" spans="1:9" ht="15" customHeight="1" x14ac:dyDescent="0.2">
      <c r="A233" s="208" t="s">
        <v>413</v>
      </c>
      <c r="B233" s="209"/>
      <c r="C233" s="209"/>
      <c r="D233" s="181">
        <v>62578</v>
      </c>
      <c r="E233" s="58">
        <v>49218</v>
      </c>
      <c r="F233" s="58">
        <v>42477</v>
      </c>
      <c r="G233" s="58">
        <v>33301</v>
      </c>
      <c r="H233" s="58">
        <v>20101</v>
      </c>
      <c r="I233" s="58">
        <v>15917</v>
      </c>
    </row>
    <row r="234" spans="1:9" ht="15" customHeight="1" x14ac:dyDescent="0.2">
      <c r="A234" s="208" t="s">
        <v>414</v>
      </c>
      <c r="B234" s="209"/>
      <c r="C234" s="209"/>
      <c r="D234" s="181">
        <v>15715</v>
      </c>
      <c r="E234" s="58">
        <v>13136</v>
      </c>
      <c r="F234" s="58">
        <v>11386</v>
      </c>
      <c r="G234" s="58">
        <v>9498</v>
      </c>
      <c r="H234" s="58">
        <v>4329</v>
      </c>
      <c r="I234" s="58">
        <v>3638</v>
      </c>
    </row>
    <row r="235" spans="1:9" ht="15" customHeight="1" x14ac:dyDescent="0.2">
      <c r="A235" s="208" t="s">
        <v>415</v>
      </c>
      <c r="B235" s="209"/>
      <c r="C235" s="209"/>
      <c r="D235" s="181">
        <v>3311</v>
      </c>
      <c r="E235" s="58">
        <v>2975</v>
      </c>
      <c r="F235" s="58">
        <v>2576</v>
      </c>
      <c r="G235" s="58">
        <v>2324</v>
      </c>
      <c r="H235" s="58">
        <v>735</v>
      </c>
      <c r="I235" s="58">
        <v>651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128</v>
      </c>
      <c r="E238" s="58">
        <v>128</v>
      </c>
      <c r="F238" s="58">
        <v>112</v>
      </c>
      <c r="G238" s="58">
        <v>112</v>
      </c>
      <c r="H238" s="58">
        <v>16</v>
      </c>
      <c r="I238" s="58">
        <v>16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4177</v>
      </c>
      <c r="E240" s="58">
        <v>3848</v>
      </c>
      <c r="F240" s="58">
        <v>2467</v>
      </c>
      <c r="G240" s="58">
        <v>2213</v>
      </c>
      <c r="H240" s="58">
        <v>1710</v>
      </c>
      <c r="I240" s="58">
        <v>1635</v>
      </c>
    </row>
    <row r="241" spans="1:9" ht="15" customHeight="1" x14ac:dyDescent="0.2">
      <c r="A241" s="208" t="s">
        <v>421</v>
      </c>
      <c r="B241" s="209"/>
      <c r="C241" s="209"/>
      <c r="D241" s="181">
        <v>13944</v>
      </c>
      <c r="E241" s="58">
        <v>12398</v>
      </c>
      <c r="F241" s="58">
        <v>8678</v>
      </c>
      <c r="G241" s="58">
        <v>7401</v>
      </c>
      <c r="H241" s="58">
        <v>5266</v>
      </c>
      <c r="I241" s="58">
        <v>4997</v>
      </c>
    </row>
    <row r="242" spans="1:9" ht="15" customHeight="1" x14ac:dyDescent="0.2">
      <c r="A242" s="208" t="s">
        <v>422</v>
      </c>
      <c r="B242" s="209"/>
      <c r="C242" s="209"/>
      <c r="D242" s="181">
        <v>40469</v>
      </c>
      <c r="E242" s="58">
        <v>35244</v>
      </c>
      <c r="F242" s="58">
        <v>26018</v>
      </c>
      <c r="G242" s="58">
        <v>22154</v>
      </c>
      <c r="H242" s="58">
        <v>14451</v>
      </c>
      <c r="I242" s="58">
        <v>13090</v>
      </c>
    </row>
    <row r="243" spans="1:9" ht="15" customHeight="1" x14ac:dyDescent="0.2">
      <c r="A243" s="208" t="s">
        <v>423</v>
      </c>
      <c r="B243" s="209"/>
      <c r="C243" s="209"/>
      <c r="D243" s="181">
        <v>38650</v>
      </c>
      <c r="E243" s="58">
        <v>31809</v>
      </c>
      <c r="F243" s="58">
        <v>25650</v>
      </c>
      <c r="G243" s="58">
        <v>20388</v>
      </c>
      <c r="H243" s="58">
        <v>13000</v>
      </c>
      <c r="I243" s="58">
        <v>11421</v>
      </c>
    </row>
    <row r="244" spans="1:9" ht="15" customHeight="1" x14ac:dyDescent="0.2">
      <c r="A244" s="208" t="s">
        <v>424</v>
      </c>
      <c r="B244" s="209"/>
      <c r="C244" s="209"/>
      <c r="D244" s="181">
        <v>15487</v>
      </c>
      <c r="E244" s="58">
        <v>12849</v>
      </c>
      <c r="F244" s="58">
        <v>10241</v>
      </c>
      <c r="G244" s="58">
        <v>8541</v>
      </c>
      <c r="H244" s="58">
        <v>5246</v>
      </c>
      <c r="I244" s="58">
        <v>4308</v>
      </c>
    </row>
    <row r="245" spans="1:9" ht="15" customHeight="1" x14ac:dyDescent="0.2">
      <c r="A245" s="208" t="s">
        <v>425</v>
      </c>
      <c r="B245" s="209"/>
      <c r="C245" s="209"/>
      <c r="D245" s="181">
        <v>21949</v>
      </c>
      <c r="E245" s="58">
        <v>17854</v>
      </c>
      <c r="F245" s="58">
        <v>14207</v>
      </c>
      <c r="G245" s="58">
        <v>11318</v>
      </c>
      <c r="H245" s="58">
        <v>7742</v>
      </c>
      <c r="I245" s="58">
        <v>6536</v>
      </c>
    </row>
    <row r="246" spans="1:9" ht="15" customHeight="1" x14ac:dyDescent="0.2">
      <c r="A246" s="208" t="s">
        <v>426</v>
      </c>
      <c r="B246" s="209"/>
      <c r="C246" s="209"/>
      <c r="D246" s="181">
        <v>61523</v>
      </c>
      <c r="E246" s="58">
        <v>50408</v>
      </c>
      <c r="F246" s="58">
        <v>34407</v>
      </c>
      <c r="G246" s="58">
        <v>27865</v>
      </c>
      <c r="H246" s="58">
        <v>27116</v>
      </c>
      <c r="I246" s="58">
        <v>22543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7889</v>
      </c>
      <c r="E248" s="58">
        <v>3300</v>
      </c>
      <c r="F248" s="58">
        <v>2467</v>
      </c>
      <c r="G248" s="58">
        <v>2213</v>
      </c>
      <c r="H248" s="58">
        <v>2152</v>
      </c>
      <c r="I248" s="58">
        <v>839</v>
      </c>
    </row>
    <row r="249" spans="1:9" ht="15" customHeight="1" x14ac:dyDescent="0.2">
      <c r="A249" s="208" t="s">
        <v>429</v>
      </c>
      <c r="B249" s="209"/>
      <c r="C249" s="209"/>
      <c r="D249" s="181">
        <v>14806</v>
      </c>
      <c r="E249" s="58">
        <v>12998</v>
      </c>
      <c r="F249" s="58">
        <v>8678</v>
      </c>
      <c r="G249" s="58">
        <v>7401</v>
      </c>
      <c r="H249" s="58">
        <v>1651</v>
      </c>
      <c r="I249" s="58">
        <v>1387</v>
      </c>
    </row>
    <row r="250" spans="1:9" ht="15" customHeight="1" x14ac:dyDescent="0.2">
      <c r="A250" s="208" t="s">
        <v>430</v>
      </c>
      <c r="B250" s="209"/>
      <c r="C250" s="209"/>
      <c r="D250" s="181">
        <v>42302</v>
      </c>
      <c r="E250" s="58">
        <v>39372</v>
      </c>
      <c r="F250" s="58">
        <v>26018</v>
      </c>
      <c r="G250" s="58">
        <v>22154</v>
      </c>
      <c r="H250" s="58">
        <v>18931</v>
      </c>
      <c r="I250" s="58">
        <v>18011</v>
      </c>
    </row>
    <row r="251" spans="1:9" ht="15" customHeight="1" x14ac:dyDescent="0.2">
      <c r="A251" s="208" t="s">
        <v>431</v>
      </c>
      <c r="B251" s="209"/>
      <c r="C251" s="209"/>
      <c r="D251" s="181">
        <v>19079</v>
      </c>
      <c r="E251" s="58">
        <v>11441</v>
      </c>
      <c r="F251" s="58">
        <v>25650</v>
      </c>
      <c r="G251" s="58">
        <v>20388</v>
      </c>
      <c r="H251" s="58">
        <v>2729</v>
      </c>
      <c r="I251" s="58">
        <v>1889</v>
      </c>
    </row>
    <row r="252" spans="1:9" ht="15" customHeight="1" x14ac:dyDescent="0.2">
      <c r="A252" s="208" t="s">
        <v>432</v>
      </c>
      <c r="B252" s="209"/>
      <c r="C252" s="209"/>
      <c r="D252" s="181">
        <v>1844</v>
      </c>
      <c r="E252" s="58">
        <v>1558</v>
      </c>
      <c r="F252" s="58">
        <v>10241</v>
      </c>
      <c r="G252" s="58">
        <v>8541</v>
      </c>
      <c r="H252" s="58">
        <v>402</v>
      </c>
      <c r="I252" s="58">
        <v>331</v>
      </c>
    </row>
    <row r="253" spans="1:9" ht="15" customHeight="1" x14ac:dyDescent="0.2">
      <c r="A253" s="208" t="s">
        <v>433</v>
      </c>
      <c r="B253" s="209"/>
      <c r="C253" s="209"/>
      <c r="D253" s="181">
        <v>35429</v>
      </c>
      <c r="E253" s="58">
        <v>32538</v>
      </c>
      <c r="F253" s="58">
        <v>14207</v>
      </c>
      <c r="G253" s="58">
        <v>11318</v>
      </c>
      <c r="H253" s="58">
        <v>14406</v>
      </c>
      <c r="I253" s="58">
        <v>13243</v>
      </c>
    </row>
    <row r="254" spans="1:9" ht="15" customHeight="1" x14ac:dyDescent="0.2">
      <c r="A254" s="208" t="s">
        <v>434</v>
      </c>
      <c r="B254" s="209"/>
      <c r="C254" s="209"/>
      <c r="D254" s="181">
        <v>7456</v>
      </c>
      <c r="E254" s="58">
        <v>6999</v>
      </c>
      <c r="F254" s="58">
        <v>34407</v>
      </c>
      <c r="G254" s="58">
        <v>27865</v>
      </c>
      <c r="H254" s="58">
        <v>1153</v>
      </c>
      <c r="I254" s="58">
        <v>1067</v>
      </c>
    </row>
    <row r="255" spans="1:9" ht="15" customHeight="1" x14ac:dyDescent="0.2">
      <c r="A255" s="208" t="s">
        <v>435</v>
      </c>
      <c r="B255" s="209"/>
      <c r="C255" s="209"/>
      <c r="D255" s="181">
        <v>17559</v>
      </c>
      <c r="E255" s="58">
        <v>15983</v>
      </c>
      <c r="F255" s="58">
        <v>0</v>
      </c>
      <c r="G255" s="58">
        <v>0</v>
      </c>
      <c r="H255" s="58">
        <v>8086</v>
      </c>
      <c r="I255" s="58">
        <v>7448</v>
      </c>
    </row>
    <row r="256" spans="1:9" x14ac:dyDescent="0.2">
      <c r="A256" s="208" t="s">
        <v>436</v>
      </c>
      <c r="B256" s="209"/>
      <c r="C256" s="209"/>
      <c r="D256" s="181">
        <v>49835</v>
      </c>
      <c r="E256" s="58">
        <v>40221</v>
      </c>
      <c r="F256" s="58">
        <v>0</v>
      </c>
      <c r="G256" s="58">
        <v>0</v>
      </c>
      <c r="H256" s="58">
        <v>25021</v>
      </c>
      <c r="I256" s="58">
        <v>20315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25111</v>
      </c>
      <c r="E259" s="78">
        <f>SUM(E260:E299)</f>
        <v>25811</v>
      </c>
      <c r="F259" s="83">
        <v>1548.02</v>
      </c>
      <c r="G259" s="83">
        <v>1591.29</v>
      </c>
      <c r="H259" s="84">
        <f>IF(D259&gt;0,E259/D259-1,"N/A")</f>
        <v>2.7876229540838571E-2</v>
      </c>
      <c r="I259" s="84">
        <f>IF(F259&gt;0,G259/F259-1,"N/A")</f>
        <v>2.7951835247606693E-2</v>
      </c>
    </row>
    <row r="260" spans="1:9" ht="15.75" customHeight="1" x14ac:dyDescent="0.2">
      <c r="A260" s="138" t="s">
        <v>212</v>
      </c>
      <c r="B260" s="106"/>
      <c r="C260" s="107"/>
      <c r="D260" s="58">
        <v>338</v>
      </c>
      <c r="E260" s="58">
        <v>367</v>
      </c>
      <c r="F260" s="81">
        <v>20.84</v>
      </c>
      <c r="G260" s="81">
        <v>22.62</v>
      </c>
      <c r="H260" s="62">
        <f>IF(D260&gt;0,E260/D260-1,"N/A")</f>
        <v>8.5798816568047442E-2</v>
      </c>
      <c r="I260" s="62">
        <f>IF(F260&gt;0,G260/F260-1,"N/A")</f>
        <v>8.5412667946257237E-2</v>
      </c>
    </row>
    <row r="261" spans="1:9" ht="15.75" customHeight="1" x14ac:dyDescent="0.2">
      <c r="A261" s="139" t="s">
        <v>290</v>
      </c>
      <c r="B261" s="108"/>
      <c r="C261" s="109"/>
      <c r="D261" s="60">
        <v>2220</v>
      </c>
      <c r="E261" s="60">
        <v>2544</v>
      </c>
      <c r="F261" s="82">
        <v>136.86000000000001</v>
      </c>
      <c r="G261" s="82">
        <v>156.83000000000001</v>
      </c>
      <c r="H261" s="63">
        <f>IF(D261&gt;0,E261/D261-1,"N/A")</f>
        <v>0.14594594594594601</v>
      </c>
      <c r="I261" s="63">
        <f>IF(F261&gt;0,G261/F261-1,"N/A")</f>
        <v>0.14591553412246094</v>
      </c>
    </row>
    <row r="262" spans="1:9" ht="15.75" customHeight="1" x14ac:dyDescent="0.2">
      <c r="A262" s="138" t="s">
        <v>213</v>
      </c>
      <c r="B262" s="106"/>
      <c r="C262" s="107"/>
      <c r="D262" s="58">
        <v>378</v>
      </c>
      <c r="E262" s="58">
        <v>388</v>
      </c>
      <c r="F262" s="81">
        <v>23.3</v>
      </c>
      <c r="G262" s="81">
        <v>23.92</v>
      </c>
      <c r="H262" s="62">
        <f t="shared" ref="H262:H299" si="9">IF(D262&gt;0,E262/D262-1,"N/A")</f>
        <v>2.6455026455026509E-2</v>
      </c>
      <c r="I262" s="62">
        <f t="shared" ref="I262:I299" si="10">IF(F262&gt;0,G262/F262-1,"N/A")</f>
        <v>2.6609442060085975E-2</v>
      </c>
    </row>
    <row r="263" spans="1:9" ht="15.75" customHeight="1" x14ac:dyDescent="0.2">
      <c r="A263" s="139" t="s">
        <v>214</v>
      </c>
      <c r="B263" s="108"/>
      <c r="C263" s="109"/>
      <c r="D263" s="60">
        <v>486</v>
      </c>
      <c r="E263" s="60">
        <v>481</v>
      </c>
      <c r="F263" s="82">
        <v>29.96</v>
      </c>
      <c r="G263" s="82">
        <v>29.65</v>
      </c>
      <c r="H263" s="63">
        <f t="shared" si="9"/>
        <v>-1.0288065843621408E-2</v>
      </c>
      <c r="I263" s="63">
        <f t="shared" si="10"/>
        <v>-1.0347129506008135E-2</v>
      </c>
    </row>
    <row r="264" spans="1:9" ht="15.75" customHeight="1" x14ac:dyDescent="0.2">
      <c r="A264" s="138" t="s">
        <v>211</v>
      </c>
      <c r="B264" s="106"/>
      <c r="C264" s="107"/>
      <c r="D264" s="58">
        <v>1261</v>
      </c>
      <c r="E264" s="58">
        <v>1359</v>
      </c>
      <c r="F264" s="81">
        <v>77.739999999999995</v>
      </c>
      <c r="G264" s="81">
        <v>83.78</v>
      </c>
      <c r="H264" s="62">
        <f t="shared" si="9"/>
        <v>7.7716098334654982E-2</v>
      </c>
      <c r="I264" s="62">
        <f t="shared" si="10"/>
        <v>7.7694880370465791E-2</v>
      </c>
    </row>
    <row r="265" spans="1:9" ht="15.75" customHeight="1" x14ac:dyDescent="0.2">
      <c r="A265" s="139" t="s">
        <v>291</v>
      </c>
      <c r="B265" s="108"/>
      <c r="C265" s="109"/>
      <c r="D265" s="60">
        <v>122</v>
      </c>
      <c r="E265" s="60">
        <v>73</v>
      </c>
      <c r="F265" s="82">
        <v>7.52</v>
      </c>
      <c r="G265" s="82">
        <v>4.5</v>
      </c>
      <c r="H265" s="63">
        <f t="shared" si="9"/>
        <v>-0.40163934426229508</v>
      </c>
      <c r="I265" s="63">
        <f t="shared" si="10"/>
        <v>-0.40159574468085102</v>
      </c>
    </row>
    <row r="266" spans="1:9" ht="15.75" customHeight="1" x14ac:dyDescent="0.2">
      <c r="A266" s="138" t="s">
        <v>236</v>
      </c>
      <c r="B266" s="106"/>
      <c r="C266" s="107"/>
      <c r="D266" s="58">
        <v>6123</v>
      </c>
      <c r="E266" s="58">
        <v>6328</v>
      </c>
      <c r="F266" s="81">
        <v>377.46</v>
      </c>
      <c r="G266" s="81">
        <v>390.1</v>
      </c>
      <c r="H266" s="62">
        <f t="shared" si="9"/>
        <v>3.3480320104523953E-2</v>
      </c>
      <c r="I266" s="62">
        <f t="shared" si="10"/>
        <v>3.3486991999152282E-2</v>
      </c>
    </row>
    <row r="267" spans="1:9" ht="15.75" customHeight="1" x14ac:dyDescent="0.2">
      <c r="A267" s="139" t="s">
        <v>292</v>
      </c>
      <c r="B267" s="108"/>
      <c r="C267" s="109"/>
      <c r="D267" s="60">
        <v>616</v>
      </c>
      <c r="E267" s="60">
        <v>664</v>
      </c>
      <c r="F267" s="82">
        <v>37.97</v>
      </c>
      <c r="G267" s="82">
        <v>40.93</v>
      </c>
      <c r="H267" s="63">
        <f t="shared" si="9"/>
        <v>7.7922077922077948E-2</v>
      </c>
      <c r="I267" s="63">
        <f t="shared" si="10"/>
        <v>7.7956281274690564E-2</v>
      </c>
    </row>
    <row r="268" spans="1:9" ht="15.75" x14ac:dyDescent="0.2">
      <c r="A268" s="138" t="s">
        <v>293</v>
      </c>
      <c r="B268" s="106"/>
      <c r="C268" s="107"/>
      <c r="D268" s="58">
        <v>117</v>
      </c>
      <c r="E268" s="58">
        <v>124</v>
      </c>
      <c r="F268" s="81">
        <v>7.21</v>
      </c>
      <c r="G268" s="81">
        <v>7.64</v>
      </c>
      <c r="H268" s="62">
        <f t="shared" si="9"/>
        <v>5.9829059829059839E-2</v>
      </c>
      <c r="I268" s="62">
        <f t="shared" si="10"/>
        <v>5.9639389736477089E-2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3456</v>
      </c>
      <c r="E270" s="58">
        <v>3464</v>
      </c>
      <c r="F270" s="81">
        <v>213.05</v>
      </c>
      <c r="G270" s="81">
        <v>213.55</v>
      </c>
      <c r="H270" s="62">
        <f t="shared" si="9"/>
        <v>2.3148148148148806E-3</v>
      </c>
      <c r="I270" s="62">
        <f t="shared" si="10"/>
        <v>2.3468669326449643E-3</v>
      </c>
    </row>
    <row r="271" spans="1:9" ht="15.75" x14ac:dyDescent="0.2">
      <c r="A271" s="139" t="s">
        <v>295</v>
      </c>
      <c r="B271" s="108"/>
      <c r="C271" s="109"/>
      <c r="D271" s="60">
        <v>256</v>
      </c>
      <c r="E271" s="60">
        <v>303</v>
      </c>
      <c r="F271" s="82">
        <v>15.78</v>
      </c>
      <c r="G271" s="82">
        <v>18.68</v>
      </c>
      <c r="H271" s="63">
        <f t="shared" si="9"/>
        <v>0.18359375</v>
      </c>
      <c r="I271" s="63">
        <f t="shared" si="10"/>
        <v>0.18377693282636254</v>
      </c>
    </row>
    <row r="272" spans="1:9" ht="15.75" customHeight="1" x14ac:dyDescent="0.2">
      <c r="A272" s="138" t="s">
        <v>296</v>
      </c>
      <c r="B272" s="106"/>
      <c r="C272" s="107"/>
      <c r="D272" s="58">
        <v>121</v>
      </c>
      <c r="E272" s="58">
        <v>129</v>
      </c>
      <c r="F272" s="81">
        <v>7.46</v>
      </c>
      <c r="G272" s="81">
        <v>7.95</v>
      </c>
      <c r="H272" s="62">
        <f t="shared" si="9"/>
        <v>6.6115702479338845E-2</v>
      </c>
      <c r="I272" s="62">
        <f t="shared" si="10"/>
        <v>6.5683646112600469E-2</v>
      </c>
    </row>
    <row r="273" spans="1:9" ht="15.75" customHeight="1" x14ac:dyDescent="0.2">
      <c r="A273" s="139" t="s">
        <v>297</v>
      </c>
      <c r="B273" s="108"/>
      <c r="C273" s="109"/>
      <c r="D273" s="60">
        <v>22</v>
      </c>
      <c r="E273" s="60">
        <v>14</v>
      </c>
      <c r="F273" s="82">
        <v>1.36</v>
      </c>
      <c r="G273" s="82">
        <v>0.86</v>
      </c>
      <c r="H273" s="63">
        <f t="shared" si="9"/>
        <v>-0.36363636363636365</v>
      </c>
      <c r="I273" s="63">
        <f t="shared" si="10"/>
        <v>-0.36764705882352944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144</v>
      </c>
      <c r="E275" s="60">
        <v>144</v>
      </c>
      <c r="F275" s="82">
        <v>8.8800000000000008</v>
      </c>
      <c r="G275" s="82">
        <v>8.8800000000000008</v>
      </c>
      <c r="H275" s="63">
        <f t="shared" si="9"/>
        <v>0</v>
      </c>
      <c r="I275" s="63">
        <f t="shared" si="10"/>
        <v>0</v>
      </c>
    </row>
    <row r="276" spans="1:9" ht="15.75" x14ac:dyDescent="0.2">
      <c r="A276" s="138" t="s">
        <v>299</v>
      </c>
      <c r="B276" s="106"/>
      <c r="C276" s="107"/>
      <c r="D276" s="58">
        <v>149</v>
      </c>
      <c r="E276" s="58">
        <v>117</v>
      </c>
      <c r="F276" s="81">
        <v>9.19</v>
      </c>
      <c r="G276" s="81">
        <v>7.21</v>
      </c>
      <c r="H276" s="62">
        <f t="shared" si="9"/>
        <v>-0.21476510067114096</v>
      </c>
      <c r="I276" s="62">
        <f t="shared" si="10"/>
        <v>-0.21545157780195856</v>
      </c>
    </row>
    <row r="277" spans="1:9" ht="15.75" x14ac:dyDescent="0.2">
      <c r="A277" s="139" t="s">
        <v>300</v>
      </c>
      <c r="B277" s="108"/>
      <c r="C277" s="109"/>
      <c r="D277" s="60">
        <v>152</v>
      </c>
      <c r="E277" s="60">
        <v>190</v>
      </c>
      <c r="F277" s="82">
        <v>9.3699999999999992</v>
      </c>
      <c r="G277" s="82">
        <v>11.71</v>
      </c>
      <c r="H277" s="63">
        <f t="shared" si="9"/>
        <v>0.25</v>
      </c>
      <c r="I277" s="63">
        <f t="shared" si="10"/>
        <v>0.24973319103521896</v>
      </c>
    </row>
    <row r="278" spans="1:9" ht="15.75" x14ac:dyDescent="0.2">
      <c r="A278" s="138" t="s">
        <v>301</v>
      </c>
      <c r="B278" s="106"/>
      <c r="C278" s="107"/>
      <c r="D278" s="58">
        <v>31</v>
      </c>
      <c r="E278" s="58">
        <v>27</v>
      </c>
      <c r="F278" s="81">
        <v>1.91</v>
      </c>
      <c r="G278" s="81">
        <v>1.66</v>
      </c>
      <c r="H278" s="62">
        <f t="shared" si="9"/>
        <v>-0.12903225806451613</v>
      </c>
      <c r="I278" s="62">
        <f t="shared" si="10"/>
        <v>-0.13089005235602091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0</v>
      </c>
      <c r="F279" s="82">
        <v>0</v>
      </c>
      <c r="G279" s="82">
        <v>0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8</v>
      </c>
      <c r="E280" s="58">
        <v>13</v>
      </c>
      <c r="F280" s="81">
        <v>0.49</v>
      </c>
      <c r="G280" s="81">
        <v>0.8</v>
      </c>
      <c r="H280" s="62">
        <f t="shared" si="9"/>
        <v>0.625</v>
      </c>
      <c r="I280" s="62">
        <f t="shared" si="10"/>
        <v>0.63265306122448983</v>
      </c>
    </row>
    <row r="281" spans="1:9" ht="15.75" x14ac:dyDescent="0.2">
      <c r="A281" s="139" t="s">
        <v>304</v>
      </c>
      <c r="B281" s="108"/>
      <c r="C281" s="109"/>
      <c r="D281" s="60">
        <v>6</v>
      </c>
      <c r="E281" s="60">
        <v>1</v>
      </c>
      <c r="F281" s="82">
        <v>0.37</v>
      </c>
      <c r="G281" s="82">
        <v>0.06</v>
      </c>
      <c r="H281" s="63">
        <f t="shared" si="9"/>
        <v>-0.83333333333333337</v>
      </c>
      <c r="I281" s="63">
        <f t="shared" si="10"/>
        <v>-0.83783783783783783</v>
      </c>
    </row>
    <row r="282" spans="1:9" ht="15.75" x14ac:dyDescent="0.2">
      <c r="A282" s="138" t="s">
        <v>305</v>
      </c>
      <c r="B282" s="106"/>
      <c r="C282" s="107"/>
      <c r="D282" s="58">
        <v>10</v>
      </c>
      <c r="E282" s="58">
        <v>16</v>
      </c>
      <c r="F282" s="81">
        <v>0.62</v>
      </c>
      <c r="G282" s="81">
        <v>0.99</v>
      </c>
      <c r="H282" s="62">
        <f t="shared" si="9"/>
        <v>0.60000000000000009</v>
      </c>
      <c r="I282" s="62">
        <f t="shared" si="10"/>
        <v>0.59677419354838701</v>
      </c>
    </row>
    <row r="283" spans="1:9" ht="15.75" x14ac:dyDescent="0.2">
      <c r="A283" s="139" t="s">
        <v>306</v>
      </c>
      <c r="B283" s="108"/>
      <c r="C283" s="109"/>
      <c r="D283" s="60">
        <v>1464</v>
      </c>
      <c r="E283" s="60">
        <v>1337</v>
      </c>
      <c r="F283" s="82">
        <v>90.25</v>
      </c>
      <c r="G283" s="82">
        <v>82.42</v>
      </c>
      <c r="H283" s="63">
        <f t="shared" si="9"/>
        <v>-8.6748633879781378E-2</v>
      </c>
      <c r="I283" s="63">
        <f t="shared" si="10"/>
        <v>-8.6759002770083082E-2</v>
      </c>
    </row>
    <row r="284" spans="1:9" ht="15.75" x14ac:dyDescent="0.2">
      <c r="A284" s="138" t="s">
        <v>237</v>
      </c>
      <c r="B284" s="106"/>
      <c r="C284" s="107"/>
      <c r="D284" s="58">
        <v>2466</v>
      </c>
      <c r="E284" s="58">
        <v>2345</v>
      </c>
      <c r="F284" s="81">
        <v>152.02000000000001</v>
      </c>
      <c r="G284" s="81">
        <v>144.56</v>
      </c>
      <c r="H284" s="62">
        <f t="shared" si="9"/>
        <v>-4.9067315490673113E-2</v>
      </c>
      <c r="I284" s="62">
        <f t="shared" si="10"/>
        <v>-4.9072490461781415E-2</v>
      </c>
    </row>
    <row r="285" spans="1:9" ht="15.75" x14ac:dyDescent="0.2">
      <c r="A285" s="139" t="s">
        <v>321</v>
      </c>
      <c r="B285" s="108"/>
      <c r="C285" s="109"/>
      <c r="D285" s="60">
        <v>428</v>
      </c>
      <c r="E285" s="60">
        <v>386</v>
      </c>
      <c r="F285" s="82">
        <v>26.38</v>
      </c>
      <c r="G285" s="82">
        <v>23.8</v>
      </c>
      <c r="H285" s="63">
        <f t="shared" si="9"/>
        <v>-9.8130841121495282E-2</v>
      </c>
      <c r="I285" s="63">
        <f t="shared" si="10"/>
        <v>-9.7801364670204616E-2</v>
      </c>
    </row>
    <row r="286" spans="1:9" ht="15.75" x14ac:dyDescent="0.2">
      <c r="A286" s="138" t="s">
        <v>307</v>
      </c>
      <c r="B286" s="106"/>
      <c r="C286" s="107"/>
      <c r="D286" s="58">
        <v>460</v>
      </c>
      <c r="E286" s="58">
        <v>584</v>
      </c>
      <c r="F286" s="81">
        <v>28.36</v>
      </c>
      <c r="G286" s="81">
        <v>36</v>
      </c>
      <c r="H286" s="62">
        <f t="shared" si="9"/>
        <v>0.26956521739130435</v>
      </c>
      <c r="I286" s="62">
        <f t="shared" si="10"/>
        <v>0.26939351198871653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17</v>
      </c>
      <c r="E288" s="58">
        <v>8</v>
      </c>
      <c r="F288" s="81">
        <v>1.05</v>
      </c>
      <c r="G288" s="81">
        <v>0.49</v>
      </c>
      <c r="H288" s="62">
        <f t="shared" si="9"/>
        <v>-0.52941176470588236</v>
      </c>
      <c r="I288" s="62">
        <f t="shared" si="10"/>
        <v>-0.53333333333333344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210</v>
      </c>
      <c r="E290" s="58">
        <v>177</v>
      </c>
      <c r="F290" s="81">
        <v>12.95</v>
      </c>
      <c r="G290" s="81">
        <v>10.91</v>
      </c>
      <c r="H290" s="62">
        <f t="shared" si="9"/>
        <v>-0.15714285714285714</v>
      </c>
      <c r="I290" s="62">
        <f t="shared" si="10"/>
        <v>-0.15752895752895746</v>
      </c>
    </row>
    <row r="291" spans="1:9" ht="15.75" x14ac:dyDescent="0.2">
      <c r="A291" s="139" t="s">
        <v>216</v>
      </c>
      <c r="B291" s="108"/>
      <c r="C291" s="109"/>
      <c r="D291" s="60">
        <v>1266</v>
      </c>
      <c r="E291" s="60">
        <v>1447</v>
      </c>
      <c r="F291" s="82">
        <v>78.05</v>
      </c>
      <c r="G291" s="82">
        <v>89.2</v>
      </c>
      <c r="H291" s="63">
        <f t="shared" si="9"/>
        <v>0.14296998420221163</v>
      </c>
      <c r="I291" s="63">
        <f t="shared" si="10"/>
        <v>0.14285714285714302</v>
      </c>
    </row>
    <row r="292" spans="1:9" ht="15.75" x14ac:dyDescent="0.2">
      <c r="A292" s="138" t="s">
        <v>311</v>
      </c>
      <c r="B292" s="106"/>
      <c r="C292" s="107"/>
      <c r="D292" s="58">
        <v>8</v>
      </c>
      <c r="E292" s="58">
        <v>3</v>
      </c>
      <c r="F292" s="81">
        <v>0.49</v>
      </c>
      <c r="G292" s="81">
        <v>0.18</v>
      </c>
      <c r="H292" s="62">
        <f t="shared" si="9"/>
        <v>-0.625</v>
      </c>
      <c r="I292" s="62">
        <f t="shared" si="10"/>
        <v>-0.63265306122448983</v>
      </c>
    </row>
    <row r="293" spans="1:9" ht="15.75" x14ac:dyDescent="0.2">
      <c r="A293" s="139" t="s">
        <v>312</v>
      </c>
      <c r="B293" s="108"/>
      <c r="C293" s="109"/>
      <c r="D293" s="60">
        <v>327</v>
      </c>
      <c r="E293" s="60">
        <v>364</v>
      </c>
      <c r="F293" s="82">
        <v>20.16</v>
      </c>
      <c r="G293" s="82">
        <v>22.44</v>
      </c>
      <c r="H293" s="63">
        <f t="shared" si="9"/>
        <v>0.11314984709480114</v>
      </c>
      <c r="I293" s="63">
        <f t="shared" si="10"/>
        <v>0.11309523809523814</v>
      </c>
    </row>
    <row r="294" spans="1:9" ht="15.75" x14ac:dyDescent="0.2">
      <c r="A294" s="138" t="s">
        <v>313</v>
      </c>
      <c r="B294" s="106"/>
      <c r="C294" s="107"/>
      <c r="D294" s="58">
        <v>178</v>
      </c>
      <c r="E294" s="58">
        <v>10</v>
      </c>
      <c r="F294" s="81">
        <v>10.97</v>
      </c>
      <c r="G294" s="81">
        <v>0.62</v>
      </c>
      <c r="H294" s="62">
        <f t="shared" si="9"/>
        <v>-0.9438202247191011</v>
      </c>
      <c r="I294" s="62">
        <f t="shared" si="10"/>
        <v>-0.94348222424794892</v>
      </c>
    </row>
    <row r="295" spans="1:9" ht="15.75" x14ac:dyDescent="0.2">
      <c r="A295" s="139" t="s">
        <v>314</v>
      </c>
      <c r="B295" s="108"/>
      <c r="C295" s="109"/>
      <c r="D295" s="60">
        <v>3</v>
      </c>
      <c r="E295" s="60">
        <v>3</v>
      </c>
      <c r="F295" s="82">
        <v>0.18</v>
      </c>
      <c r="G295" s="82">
        <v>0.18</v>
      </c>
      <c r="H295" s="63">
        <f t="shared" si="9"/>
        <v>0</v>
      </c>
      <c r="I295" s="63">
        <f t="shared" si="10"/>
        <v>0</v>
      </c>
    </row>
    <row r="296" spans="1:9" ht="15.75" x14ac:dyDescent="0.2">
      <c r="A296" s="138" t="s">
        <v>315</v>
      </c>
      <c r="B296" s="106"/>
      <c r="C296" s="107"/>
      <c r="D296" s="58">
        <v>144</v>
      </c>
      <c r="E296" s="58">
        <v>197</v>
      </c>
      <c r="F296" s="81">
        <v>8.8800000000000008</v>
      </c>
      <c r="G296" s="81">
        <v>12.14</v>
      </c>
      <c r="H296" s="62">
        <f t="shared" si="9"/>
        <v>0.36805555555555558</v>
      </c>
      <c r="I296" s="62">
        <f t="shared" si="10"/>
        <v>0.36711711711711703</v>
      </c>
    </row>
    <row r="297" spans="1:9" ht="15.75" x14ac:dyDescent="0.2">
      <c r="A297" s="139" t="s">
        <v>316</v>
      </c>
      <c r="B297" s="108"/>
      <c r="C297" s="109"/>
      <c r="D297" s="60">
        <v>94</v>
      </c>
      <c r="E297" s="60">
        <v>118</v>
      </c>
      <c r="F297" s="82">
        <v>5.79</v>
      </c>
      <c r="G297" s="82">
        <v>7.27</v>
      </c>
      <c r="H297" s="63">
        <f t="shared" si="9"/>
        <v>0.25531914893617014</v>
      </c>
      <c r="I297" s="63">
        <f t="shared" si="10"/>
        <v>0.25561312607944719</v>
      </c>
    </row>
    <row r="298" spans="1:9" ht="15.75" x14ac:dyDescent="0.2">
      <c r="A298" s="138" t="s">
        <v>317</v>
      </c>
      <c r="B298" s="106"/>
      <c r="C298" s="107"/>
      <c r="D298" s="58">
        <v>313</v>
      </c>
      <c r="E298" s="58">
        <v>321</v>
      </c>
      <c r="F298" s="81">
        <v>19.3</v>
      </c>
      <c r="G298" s="81">
        <v>19.79</v>
      </c>
      <c r="H298" s="62">
        <f t="shared" si="9"/>
        <v>2.5559105431310014E-2</v>
      </c>
      <c r="I298" s="62">
        <f t="shared" si="10"/>
        <v>2.5388601036269387E-2</v>
      </c>
    </row>
    <row r="299" spans="1:9" ht="15.75" x14ac:dyDescent="0.2">
      <c r="A299" s="139" t="s">
        <v>318</v>
      </c>
      <c r="B299" s="108"/>
      <c r="C299" s="109"/>
      <c r="D299" s="60">
        <v>1717</v>
      </c>
      <c r="E299" s="60">
        <v>1765</v>
      </c>
      <c r="F299" s="82">
        <v>105.85</v>
      </c>
      <c r="G299" s="82">
        <v>108.81</v>
      </c>
      <c r="H299" s="63">
        <f t="shared" si="9"/>
        <v>2.795573675014551E-2</v>
      </c>
      <c r="I299" s="63">
        <f t="shared" si="10"/>
        <v>2.7964100141710135E-2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156499</v>
      </c>
      <c r="C384" s="166">
        <f>B384/B$403</f>
        <v>0.20601569678508147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177557</v>
      </c>
      <c r="C385" s="166">
        <f>B385/B$403</f>
        <v>0.23373650358193157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364910</v>
      </c>
      <c r="C386" s="166">
        <f>B386/B$403</f>
        <v>0.48036848742703836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36167</v>
      </c>
      <c r="C387" s="166">
        <f>B387/B$403</f>
        <v>4.7610334287286449E-2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659</v>
      </c>
      <c r="C388" s="166">
        <f>B388/B$403</f>
        <v>8.6750933987673204E-4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98765</v>
      </c>
      <c r="E389" s="166">
        <f>D389/D$403</f>
        <v>0.13074131976389386</v>
      </c>
      <c r="F389" s="165">
        <v>97549</v>
      </c>
      <c r="G389" s="166">
        <f>F389/F$403</f>
        <v>0.1295836277942794</v>
      </c>
      <c r="H389" s="165">
        <v>70024</v>
      </c>
      <c r="I389" s="166">
        <f t="shared" ref="I389:I396" si="11">H389/H$403</f>
        <v>0.10416672864942059</v>
      </c>
    </row>
    <row r="390" spans="1:9" ht="15.75" x14ac:dyDescent="0.25">
      <c r="A390" s="161" t="s">
        <v>345</v>
      </c>
      <c r="B390" s="167"/>
      <c r="C390" s="167"/>
      <c r="D390" s="165">
        <v>183316</v>
      </c>
      <c r="E390" s="166">
        <f t="shared" ref="E390:E397" si="12">D390/D$403</f>
        <v>0.24266669137688421</v>
      </c>
      <c r="F390" s="165">
        <v>192598</v>
      </c>
      <c r="G390" s="166">
        <f t="shared" ref="G390:G397" si="13">F390/F$403</f>
        <v>0.25584626747503947</v>
      </c>
      <c r="H390" s="165">
        <v>165515</v>
      </c>
      <c r="I390" s="166">
        <f t="shared" si="11"/>
        <v>0.2462178123558901</v>
      </c>
    </row>
    <row r="391" spans="1:9" ht="15.75" x14ac:dyDescent="0.25">
      <c r="A391" s="161" t="s">
        <v>346</v>
      </c>
      <c r="B391" s="167"/>
      <c r="C391" s="167"/>
      <c r="D391" s="165">
        <v>41199</v>
      </c>
      <c r="E391" s="166">
        <f t="shared" si="12"/>
        <v>5.4537656385892405E-2</v>
      </c>
      <c r="F391" s="165">
        <v>38746</v>
      </c>
      <c r="G391" s="166">
        <f t="shared" si="13"/>
        <v>5.1470002178568203E-2</v>
      </c>
      <c r="H391" s="165">
        <v>31862</v>
      </c>
      <c r="I391" s="166">
        <f t="shared" si="11"/>
        <v>4.7397468128467936E-2</v>
      </c>
    </row>
    <row r="392" spans="1:9" ht="15.75" x14ac:dyDescent="0.25">
      <c r="A392" s="161" t="s">
        <v>347</v>
      </c>
      <c r="B392" s="167"/>
      <c r="C392" s="167"/>
      <c r="D392" s="165">
        <v>44557</v>
      </c>
      <c r="E392" s="166">
        <f t="shared" si="12"/>
        <v>5.8982848020248259E-2</v>
      </c>
      <c r="F392" s="165">
        <v>44480</v>
      </c>
      <c r="G392" s="166">
        <f t="shared" si="13"/>
        <v>5.9087020515736173E-2</v>
      </c>
      <c r="H392" s="165">
        <v>31445</v>
      </c>
      <c r="I392" s="166">
        <f t="shared" si="11"/>
        <v>4.6777144727251092E-2</v>
      </c>
    </row>
    <row r="393" spans="1:9" ht="15.75" x14ac:dyDescent="0.25">
      <c r="A393" s="161" t="s">
        <v>348</v>
      </c>
      <c r="B393" s="167"/>
      <c r="C393" s="167"/>
      <c r="D393" s="165">
        <v>50086</v>
      </c>
      <c r="E393" s="166">
        <f t="shared" si="12"/>
        <v>6.6301926205582826E-2</v>
      </c>
      <c r="F393" s="165">
        <v>53462</v>
      </c>
      <c r="G393" s="166">
        <f t="shared" si="13"/>
        <v>7.1018666609988471E-2</v>
      </c>
      <c r="H393" s="165">
        <v>53820</v>
      </c>
      <c r="I393" s="166">
        <f t="shared" si="11"/>
        <v>8.0061883581512283E-2</v>
      </c>
    </row>
    <row r="394" spans="1:9" ht="15.75" x14ac:dyDescent="0.25">
      <c r="A394" s="161" t="s">
        <v>349</v>
      </c>
      <c r="B394" s="167"/>
      <c r="C394" s="167"/>
      <c r="D394" s="165">
        <v>17477</v>
      </c>
      <c r="E394" s="166">
        <f t="shared" si="12"/>
        <v>2.313538242812305E-2</v>
      </c>
      <c r="F394" s="165">
        <v>17791</v>
      </c>
      <c r="G394" s="166">
        <f t="shared" si="13"/>
        <v>2.363347981104906E-2</v>
      </c>
      <c r="H394" s="165">
        <v>23827</v>
      </c>
      <c r="I394" s="166">
        <f t="shared" si="11"/>
        <v>3.5444713862814808E-2</v>
      </c>
    </row>
    <row r="395" spans="1:9" ht="15.75" x14ac:dyDescent="0.25">
      <c r="A395" s="161" t="s">
        <v>350</v>
      </c>
      <c r="B395" s="167"/>
      <c r="C395" s="167"/>
      <c r="D395" s="165">
        <v>248606</v>
      </c>
      <c r="E395" s="166">
        <f t="shared" si="12"/>
        <v>0.32909508977089658</v>
      </c>
      <c r="F395" s="165">
        <v>237154</v>
      </c>
      <c r="G395" s="166">
        <f t="shared" si="13"/>
        <v>0.31503424602942659</v>
      </c>
      <c r="H395" s="165">
        <v>217876</v>
      </c>
      <c r="I395" s="166">
        <f t="shared" si="11"/>
        <v>0.32410930782619046</v>
      </c>
    </row>
    <row r="396" spans="1:9" ht="15.75" x14ac:dyDescent="0.25">
      <c r="A396" s="161" t="s">
        <v>351</v>
      </c>
      <c r="B396" s="167"/>
      <c r="C396" s="167"/>
      <c r="D396" s="165">
        <v>12903</v>
      </c>
      <c r="E396" s="166">
        <f t="shared" si="12"/>
        <v>1.7080496622422139E-2</v>
      </c>
      <c r="F396" s="165">
        <v>13635</v>
      </c>
      <c r="G396" s="166">
        <f t="shared" si="13"/>
        <v>1.8112669171134504E-2</v>
      </c>
      <c r="H396" s="165">
        <v>22738</v>
      </c>
      <c r="I396" s="166">
        <f t="shared" si="11"/>
        <v>3.3824732606399593E-2</v>
      </c>
    </row>
    <row r="397" spans="1:9" ht="15.75" x14ac:dyDescent="0.25">
      <c r="A397" s="161" t="s">
        <v>352</v>
      </c>
      <c r="B397" s="167"/>
      <c r="C397" s="167"/>
      <c r="D397" s="165">
        <v>26646</v>
      </c>
      <c r="E397" s="166">
        <f t="shared" si="12"/>
        <v>3.5272953034260278E-2</v>
      </c>
      <c r="F397" s="165">
        <v>26910</v>
      </c>
      <c r="G397" s="166">
        <f t="shared" si="13"/>
        <v>3.5747116053922223E-2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5461</v>
      </c>
      <c r="I398" s="166">
        <f>H398/H$403</f>
        <v>8.1237076595807988E-3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24302</v>
      </c>
      <c r="I399" s="166">
        <f>H399/H$403</f>
        <v>3.6151317257486278E-2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297</v>
      </c>
      <c r="C401" s="166">
        <f>B401/B$403</f>
        <v>3.9097158413260914E-4</v>
      </c>
      <c r="D401" s="165">
        <v>249</v>
      </c>
      <c r="E401" s="166">
        <f>D401/D$403</f>
        <v>3.2961665186259886E-4</v>
      </c>
      <c r="F401" s="165">
        <v>305</v>
      </c>
      <c r="G401" s="166">
        <f>F401/F$403</f>
        <v>4.0516054984936E-4</v>
      </c>
      <c r="H401" s="165">
        <v>337</v>
      </c>
      <c r="I401" s="166">
        <f>H401/H$403</f>
        <v>5.0131651369323001E-4</v>
      </c>
    </row>
    <row r="402" spans="1:9" x14ac:dyDescent="0.2">
      <c r="A402" s="163" t="s">
        <v>356</v>
      </c>
      <c r="B402" s="165">
        <v>23557</v>
      </c>
      <c r="C402" s="166">
        <f>B402/B$403</f>
        <v>3.1010496994652772E-2</v>
      </c>
      <c r="D402" s="165">
        <v>31619</v>
      </c>
      <c r="E402" s="166">
        <f>D402/D$403</f>
        <v>4.1856019739933782E-2</v>
      </c>
      <c r="F402" s="165">
        <v>30158</v>
      </c>
      <c r="G402" s="166">
        <f>F402/F$403</f>
        <v>4.006174381100655E-2</v>
      </c>
      <c r="H402" s="165">
        <v>25023</v>
      </c>
      <c r="I402" s="166">
        <f>H402/H$403</f>
        <v>3.7223866831292862E-2</v>
      </c>
    </row>
    <row r="403" spans="1:9" ht="15.75" x14ac:dyDescent="0.2">
      <c r="A403" s="140" t="s">
        <v>357</v>
      </c>
      <c r="B403" s="168">
        <f>SUM(B384:B388,B401:B402)</f>
        <v>759646</v>
      </c>
      <c r="C403" s="169">
        <f>SUM(C384:C388,C401:C402)</f>
        <v>0.99999999999999989</v>
      </c>
      <c r="D403" s="168">
        <f>SUM(D389:D397,D400:D402)</f>
        <v>755423</v>
      </c>
      <c r="E403" s="169">
        <f>SUM(E389:E397,E400:E402)</f>
        <v>1</v>
      </c>
      <c r="F403" s="168">
        <f>SUM(F389:F397,F400:F402)</f>
        <v>752788</v>
      </c>
      <c r="G403" s="169">
        <f>SUM(G389:G397,G400:G402)</f>
        <v>1</v>
      </c>
      <c r="H403" s="168">
        <f>SUM(H389:H396,H398:H402)</f>
        <v>672230</v>
      </c>
      <c r="I403" s="169">
        <f>SUM(I389:I396,I398:I402)</f>
        <v>1</v>
      </c>
    </row>
    <row r="404" spans="1:9" x14ac:dyDescent="0.2">
      <c r="A404" s="163" t="s">
        <v>358</v>
      </c>
      <c r="B404" s="165">
        <v>1162459</v>
      </c>
      <c r="C404" s="170"/>
      <c r="D404" s="165">
        <v>1162459</v>
      </c>
      <c r="E404" s="170"/>
      <c r="F404" s="165">
        <v>1162459</v>
      </c>
      <c r="G404" s="170"/>
      <c r="H404" s="165">
        <v>1174212</v>
      </c>
      <c r="I404" s="170"/>
    </row>
    <row r="405" spans="1:9" ht="15.75" x14ac:dyDescent="0.2">
      <c r="A405" s="140" t="s">
        <v>359</v>
      </c>
      <c r="B405" s="171">
        <f>B403/B404</f>
        <v>0.65348197226740901</v>
      </c>
      <c r="C405" s="169"/>
      <c r="D405" s="171">
        <f>D403/D404</f>
        <v>0.64984915597023207</v>
      </c>
      <c r="E405" s="169"/>
      <c r="F405" s="171">
        <f>F403/F404</f>
        <v>0.64758240935809352</v>
      </c>
      <c r="G405" s="169"/>
      <c r="H405" s="171">
        <f>H403/H404</f>
        <v>0.5724945750852487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192199</v>
      </c>
      <c r="D429" s="177">
        <f t="shared" ref="D429:D434" si="14">C429/$B$58</f>
        <v>0.11781548601286292</v>
      </c>
      <c r="E429" s="172">
        <v>86892</v>
      </c>
      <c r="F429" s="177">
        <f>E429/$C$58</f>
        <v>0.10955456735830668</v>
      </c>
      <c r="G429" s="172">
        <v>105307</v>
      </c>
      <c r="H429" s="177">
        <f>G429/$D$58</f>
        <v>0.12563214537524292</v>
      </c>
    </row>
    <row r="430" spans="1:8" x14ac:dyDescent="0.2">
      <c r="A430" s="258" t="s">
        <v>364</v>
      </c>
      <c r="B430" s="259"/>
      <c r="C430" s="165">
        <v>173035</v>
      </c>
      <c r="D430" s="178">
        <f t="shared" si="14"/>
        <v>0.10606820338417856</v>
      </c>
      <c r="E430" s="165">
        <v>76750</v>
      </c>
      <c r="F430" s="178">
        <f t="shared" ref="F430:F441" si="15">E430/$C$58</f>
        <v>9.6767401426483879E-2</v>
      </c>
      <c r="G430" s="165">
        <v>96285</v>
      </c>
      <c r="H430" s="178">
        <f t="shared" ref="H430:H441" si="16">G430/$D$58</f>
        <v>0.11486882275114917</v>
      </c>
    </row>
    <row r="431" spans="1:8" x14ac:dyDescent="0.2">
      <c r="A431" s="258" t="s">
        <v>365</v>
      </c>
      <c r="B431" s="259"/>
      <c r="C431" s="165">
        <v>19164</v>
      </c>
      <c r="D431" s="178">
        <f t="shared" si="14"/>
        <v>1.1747282628684358E-2</v>
      </c>
      <c r="E431" s="165">
        <v>10142</v>
      </c>
      <c r="F431" s="178">
        <f t="shared" si="15"/>
        <v>1.2787165931822796E-2</v>
      </c>
      <c r="G431" s="165">
        <v>9022</v>
      </c>
      <c r="H431" s="178">
        <f t="shared" si="16"/>
        <v>1.0763322624093762E-2</v>
      </c>
    </row>
    <row r="432" spans="1:8" ht="15.75" x14ac:dyDescent="0.25">
      <c r="A432" s="256" t="s">
        <v>366</v>
      </c>
      <c r="B432" s="257"/>
      <c r="C432" s="172">
        <v>7243</v>
      </c>
      <c r="D432" s="177">
        <f t="shared" si="14"/>
        <v>4.4398647505510752E-3</v>
      </c>
      <c r="E432" s="172">
        <v>4242</v>
      </c>
      <c r="F432" s="177">
        <f t="shared" si="15"/>
        <v>5.3483689492005819E-3</v>
      </c>
      <c r="G432" s="172">
        <v>3001</v>
      </c>
      <c r="H432" s="177">
        <f t="shared" si="16"/>
        <v>3.5802184875754132E-3</v>
      </c>
    </row>
    <row r="433" spans="1:8" x14ac:dyDescent="0.2">
      <c r="A433" s="258" t="s">
        <v>364</v>
      </c>
      <c r="B433" s="259"/>
      <c r="C433" s="165">
        <v>435</v>
      </c>
      <c r="D433" s="178">
        <f t="shared" si="14"/>
        <v>2.6664933956781965E-4</v>
      </c>
      <c r="E433" s="165">
        <v>268</v>
      </c>
      <c r="F433" s="178">
        <f t="shared" si="15"/>
        <v>3.3789789683775481E-4</v>
      </c>
      <c r="G433" s="165">
        <v>167</v>
      </c>
      <c r="H433" s="178">
        <f t="shared" si="16"/>
        <v>1.9923241833558612E-4</v>
      </c>
    </row>
    <row r="434" spans="1:8" x14ac:dyDescent="0.2">
      <c r="A434" s="258" t="s">
        <v>365</v>
      </c>
      <c r="B434" s="259"/>
      <c r="C434" s="165">
        <v>6808</v>
      </c>
      <c r="D434" s="178">
        <f t="shared" si="14"/>
        <v>4.1732154109832553E-3</v>
      </c>
      <c r="E434" s="165">
        <v>3974</v>
      </c>
      <c r="F434" s="178">
        <f t="shared" si="15"/>
        <v>5.0104710523628266E-3</v>
      </c>
      <c r="G434" s="165">
        <v>2834</v>
      </c>
      <c r="H434" s="178">
        <f t="shared" si="16"/>
        <v>3.3809860692398269E-3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2260</v>
      </c>
      <c r="D436" s="177">
        <f t="shared" ref="D436:D441" si="17">C436/$B$58</f>
        <v>1.3853505917776378E-3</v>
      </c>
      <c r="E436" s="172">
        <v>947</v>
      </c>
      <c r="F436" s="177">
        <f t="shared" si="15"/>
        <v>1.1939899563632604E-3</v>
      </c>
      <c r="G436" s="172">
        <v>1313</v>
      </c>
      <c r="H436" s="177">
        <f t="shared" si="16"/>
        <v>1.5664201513450574E-3</v>
      </c>
    </row>
    <row r="437" spans="1:8" x14ac:dyDescent="0.2">
      <c r="A437" s="258" t="s">
        <v>364</v>
      </c>
      <c r="B437" s="259"/>
      <c r="C437" s="165">
        <v>1967</v>
      </c>
      <c r="D437" s="178">
        <f t="shared" si="17"/>
        <v>1.2057454044365546E-3</v>
      </c>
      <c r="E437" s="165">
        <v>803</v>
      </c>
      <c r="F437" s="178">
        <f t="shared" si="15"/>
        <v>1.0124328774653623E-3</v>
      </c>
      <c r="G437" s="165">
        <v>1164</v>
      </c>
      <c r="H437" s="178">
        <f t="shared" si="16"/>
        <v>1.3886618858839656E-3</v>
      </c>
    </row>
    <row r="438" spans="1:8" x14ac:dyDescent="0.2">
      <c r="A438" s="258" t="s">
        <v>365</v>
      </c>
      <c r="B438" s="259"/>
      <c r="C438" s="165">
        <v>293</v>
      </c>
      <c r="D438" s="178">
        <f t="shared" si="17"/>
        <v>1.7960518734108313E-4</v>
      </c>
      <c r="E438" s="165">
        <v>144</v>
      </c>
      <c r="F438" s="178">
        <f t="shared" si="15"/>
        <v>1.8155707889789809E-4</v>
      </c>
      <c r="G438" s="165">
        <v>149</v>
      </c>
      <c r="H438" s="178">
        <f t="shared" si="16"/>
        <v>1.7775826546109183E-4</v>
      </c>
    </row>
    <row r="439" spans="1:8" ht="15.75" x14ac:dyDescent="0.25">
      <c r="A439" s="256" t="s">
        <v>366</v>
      </c>
      <c r="B439" s="257"/>
      <c r="C439" s="172">
        <v>31</v>
      </c>
      <c r="D439" s="177">
        <f t="shared" si="17"/>
        <v>1.9002596612879101E-5</v>
      </c>
      <c r="E439" s="172">
        <v>19</v>
      </c>
      <c r="F439" s="177">
        <f t="shared" si="15"/>
        <v>2.3955447910139334E-5</v>
      </c>
      <c r="G439" s="172">
        <v>12</v>
      </c>
      <c r="H439" s="177">
        <f t="shared" si="16"/>
        <v>1.4316101916329542E-5</v>
      </c>
    </row>
    <row r="440" spans="1:8" x14ac:dyDescent="0.2">
      <c r="A440" s="258" t="s">
        <v>364</v>
      </c>
      <c r="B440" s="259"/>
      <c r="C440" s="175">
        <v>3</v>
      </c>
      <c r="D440" s="178">
        <f t="shared" si="17"/>
        <v>1.8389609625366872E-6</v>
      </c>
      <c r="E440" s="175">
        <v>1</v>
      </c>
      <c r="F440" s="178">
        <f t="shared" si="15"/>
        <v>1.26081304790207E-6</v>
      </c>
      <c r="G440" s="175">
        <v>2</v>
      </c>
      <c r="H440" s="178">
        <f t="shared" si="16"/>
        <v>2.3860169860549238E-6</v>
      </c>
    </row>
    <row r="441" spans="1:8" x14ac:dyDescent="0.2">
      <c r="A441" s="258" t="s">
        <v>365</v>
      </c>
      <c r="B441" s="259"/>
      <c r="C441" s="165">
        <v>28</v>
      </c>
      <c r="D441" s="178">
        <f t="shared" si="17"/>
        <v>1.7163635650342415E-5</v>
      </c>
      <c r="E441" s="165">
        <v>18</v>
      </c>
      <c r="F441" s="178">
        <f t="shared" si="15"/>
        <v>2.2694634862237261E-5</v>
      </c>
      <c r="G441" s="165">
        <v>10</v>
      </c>
      <c r="H441" s="178">
        <f t="shared" si="16"/>
        <v>1.1930084930274618E-5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114</v>
      </c>
      <c r="D467" s="60">
        <v>114</v>
      </c>
      <c r="E467" s="60">
        <v>114</v>
      </c>
      <c r="F467" s="60">
        <v>114</v>
      </c>
      <c r="G467" s="60">
        <v>114</v>
      </c>
      <c r="H467" s="60">
        <v>114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535</v>
      </c>
      <c r="D469" s="60">
        <v>541</v>
      </c>
      <c r="E469" s="60">
        <v>542</v>
      </c>
      <c r="F469" s="60">
        <v>542</v>
      </c>
      <c r="G469" s="60">
        <v>548</v>
      </c>
      <c r="H469" s="60">
        <v>550</v>
      </c>
    </row>
    <row r="470" spans="1:8" x14ac:dyDescent="0.2">
      <c r="A470" s="138" t="s">
        <v>441</v>
      </c>
      <c r="B470" s="106"/>
      <c r="C470" s="58">
        <v>97</v>
      </c>
      <c r="D470" s="58">
        <v>98</v>
      </c>
      <c r="E470" s="58">
        <v>99</v>
      </c>
      <c r="F470" s="58">
        <v>98</v>
      </c>
      <c r="G470" s="58">
        <v>102</v>
      </c>
      <c r="H470" s="58">
        <v>102</v>
      </c>
    </row>
    <row r="471" spans="1:8" x14ac:dyDescent="0.2">
      <c r="A471" s="139" t="s">
        <v>442</v>
      </c>
      <c r="B471" s="108"/>
      <c r="C471" s="60">
        <v>3</v>
      </c>
      <c r="D471" s="60">
        <v>3</v>
      </c>
      <c r="E471" s="60">
        <v>3</v>
      </c>
      <c r="F471" s="60">
        <v>3</v>
      </c>
      <c r="G471" s="60">
        <v>3</v>
      </c>
      <c r="H471" s="60">
        <v>5</v>
      </c>
    </row>
    <row r="472" spans="1:8" x14ac:dyDescent="0.2">
      <c r="A472" s="138" t="s">
        <v>443</v>
      </c>
      <c r="B472" s="106"/>
      <c r="C472" s="58">
        <v>435</v>
      </c>
      <c r="D472" s="58">
        <v>440</v>
      </c>
      <c r="E472" s="58">
        <v>440</v>
      </c>
      <c r="F472" s="58">
        <v>441</v>
      </c>
      <c r="G472" s="58">
        <v>443</v>
      </c>
      <c r="H472" s="58">
        <v>443</v>
      </c>
    </row>
    <row r="473" spans="1:8" x14ac:dyDescent="0.2">
      <c r="A473" s="139" t="s">
        <v>444</v>
      </c>
      <c r="B473" s="108"/>
      <c r="C473" s="60">
        <v>1760635</v>
      </c>
      <c r="D473" s="60">
        <v>1695539</v>
      </c>
      <c r="E473" s="60">
        <v>1857261</v>
      </c>
      <c r="F473" s="60">
        <v>1704925</v>
      </c>
      <c r="G473" s="60">
        <v>1760145</v>
      </c>
      <c r="H473" s="60">
        <v>1754015</v>
      </c>
    </row>
    <row r="474" spans="1:8" x14ac:dyDescent="0.2">
      <c r="A474" s="138" t="s">
        <v>445</v>
      </c>
      <c r="B474" s="106"/>
      <c r="C474" s="58">
        <v>0</v>
      </c>
      <c r="D474" s="58">
        <v>8310</v>
      </c>
      <c r="E474" s="58">
        <v>8372</v>
      </c>
      <c r="F474" s="58">
        <v>8424</v>
      </c>
      <c r="G474" s="58">
        <v>8578</v>
      </c>
      <c r="H474" s="58">
        <v>8765</v>
      </c>
    </row>
    <row r="475" spans="1:8" x14ac:dyDescent="0.2">
      <c r="A475" s="139" t="s">
        <v>446</v>
      </c>
      <c r="B475" s="108"/>
      <c r="C475" s="60">
        <v>6247</v>
      </c>
      <c r="D475" s="60">
        <v>6362</v>
      </c>
      <c r="E475" s="60">
        <v>6431</v>
      </c>
      <c r="F475" s="60">
        <v>6480</v>
      </c>
      <c r="G475" s="60">
        <v>6567</v>
      </c>
      <c r="H475" s="60">
        <v>6723</v>
      </c>
    </row>
    <row r="476" spans="1:8" x14ac:dyDescent="0.2">
      <c r="A476" s="138" t="s">
        <v>447</v>
      </c>
      <c r="B476" s="106"/>
      <c r="C476" s="58">
        <v>1104191</v>
      </c>
      <c r="D476" s="58">
        <v>1066767</v>
      </c>
      <c r="E476" s="58">
        <v>1132401</v>
      </c>
      <c r="F476" s="58">
        <v>1106090</v>
      </c>
      <c r="G476" s="58">
        <v>1086408</v>
      </c>
      <c r="H476" s="58">
        <v>1165876</v>
      </c>
    </row>
    <row r="477" spans="1:8" x14ac:dyDescent="0.2">
      <c r="A477" s="139" t="s">
        <v>448</v>
      </c>
      <c r="B477" s="108"/>
      <c r="C477" s="60">
        <v>1111814</v>
      </c>
      <c r="D477" s="60">
        <v>0</v>
      </c>
      <c r="E477" s="60">
        <v>1118986</v>
      </c>
      <c r="F477" s="60">
        <v>1124379</v>
      </c>
      <c r="G477" s="60">
        <v>1130523</v>
      </c>
      <c r="H477" s="60">
        <v>1133705</v>
      </c>
    </row>
    <row r="478" spans="1:8" x14ac:dyDescent="0.2">
      <c r="A478" s="138" t="s">
        <v>449</v>
      </c>
      <c r="B478" s="106"/>
      <c r="C478" s="58">
        <v>1111814</v>
      </c>
      <c r="D478" s="58">
        <v>0</v>
      </c>
      <c r="E478" s="58">
        <v>1118986</v>
      </c>
      <c r="F478" s="58">
        <v>1124379</v>
      </c>
      <c r="G478" s="58">
        <v>1130523</v>
      </c>
      <c r="H478" s="58">
        <v>1133705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230167</v>
      </c>
      <c r="D481" s="60">
        <v>0</v>
      </c>
      <c r="E481" s="60">
        <v>228745</v>
      </c>
      <c r="F481" s="60">
        <v>230632</v>
      </c>
      <c r="G481" s="60">
        <v>232041</v>
      </c>
      <c r="H481" s="60">
        <v>232895</v>
      </c>
    </row>
    <row r="482" spans="1:8" x14ac:dyDescent="0.2">
      <c r="A482" s="138" t="s">
        <v>453</v>
      </c>
      <c r="B482" s="106"/>
      <c r="C482" s="58">
        <v>225759</v>
      </c>
      <c r="D482" s="58">
        <v>0</v>
      </c>
      <c r="E482" s="58">
        <v>228745</v>
      </c>
      <c r="F482" s="58">
        <v>230632</v>
      </c>
      <c r="G482" s="58">
        <v>232041</v>
      </c>
      <c r="H482" s="58">
        <v>232895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4408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1.121495327102795E-2</v>
      </c>
      <c r="D489" s="186">
        <f t="shared" si="19"/>
        <v>1.848428835489857E-3</v>
      </c>
      <c r="E489" s="186">
        <f t="shared" si="19"/>
        <v>0</v>
      </c>
      <c r="F489" s="186">
        <f t="shared" si="19"/>
        <v>1.1070110701107083E-2</v>
      </c>
      <c r="G489" s="186">
        <f t="shared" si="19"/>
        <v>3.6496350364962904E-3</v>
      </c>
    </row>
    <row r="490" spans="1:8" x14ac:dyDescent="0.2">
      <c r="A490" s="138" t="s">
        <v>441</v>
      </c>
      <c r="B490" s="106"/>
      <c r="C490" s="187">
        <f t="shared" si="19"/>
        <v>1.0309278350515427E-2</v>
      </c>
      <c r="D490" s="187">
        <f t="shared" si="19"/>
        <v>1.0204081632652962E-2</v>
      </c>
      <c r="E490" s="187">
        <f t="shared" si="19"/>
        <v>-1.0101010101010055E-2</v>
      </c>
      <c r="F490" s="187">
        <f t="shared" si="19"/>
        <v>4.081632653061229E-2</v>
      </c>
      <c r="G490" s="187">
        <f t="shared" si="19"/>
        <v>0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0.66666666666666674</v>
      </c>
    </row>
    <row r="492" spans="1:8" x14ac:dyDescent="0.2">
      <c r="A492" s="138" t="s">
        <v>443</v>
      </c>
      <c r="B492" s="106"/>
      <c r="C492" s="187">
        <f t="shared" si="19"/>
        <v>1.1494252873563315E-2</v>
      </c>
      <c r="D492" s="187">
        <f t="shared" si="19"/>
        <v>0</v>
      </c>
      <c r="E492" s="187">
        <f t="shared" si="19"/>
        <v>2.2727272727272041E-3</v>
      </c>
      <c r="F492" s="187">
        <f t="shared" si="19"/>
        <v>4.5351473922903285E-3</v>
      </c>
      <c r="G492" s="187">
        <f t="shared" si="19"/>
        <v>0</v>
      </c>
    </row>
    <row r="493" spans="1:8" x14ac:dyDescent="0.2">
      <c r="A493" s="139" t="s">
        <v>444</v>
      </c>
      <c r="B493" s="108"/>
      <c r="C493" s="186">
        <f t="shared" si="19"/>
        <v>-3.6973023937386218E-2</v>
      </c>
      <c r="D493" s="186">
        <f t="shared" si="19"/>
        <v>9.5380878882762365E-2</v>
      </c>
      <c r="E493" s="186">
        <f t="shared" si="19"/>
        <v>-8.2021859070965264E-2</v>
      </c>
      <c r="F493" s="186">
        <f t="shared" si="19"/>
        <v>3.2388521489215005E-2</v>
      </c>
      <c r="G493" s="186">
        <f t="shared" si="19"/>
        <v>-3.4826676211334728E-3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7.4608904933815001E-3</v>
      </c>
      <c r="E494" s="187">
        <f t="shared" si="19"/>
        <v>6.2111801242235032E-3</v>
      </c>
      <c r="F494" s="187">
        <f t="shared" si="19"/>
        <v>1.8281101614434858E-2</v>
      </c>
      <c r="G494" s="187">
        <f t="shared" si="19"/>
        <v>2.1799953369083802E-2</v>
      </c>
    </row>
    <row r="495" spans="1:8" x14ac:dyDescent="0.2">
      <c r="A495" s="139" t="s">
        <v>446</v>
      </c>
      <c r="B495" s="108"/>
      <c r="C495" s="186">
        <f t="shared" si="19"/>
        <v>1.8408836241395887E-2</v>
      </c>
      <c r="D495" s="186">
        <f t="shared" si="19"/>
        <v>1.08456460232631E-2</v>
      </c>
      <c r="E495" s="186">
        <f t="shared" si="19"/>
        <v>7.6193438034519723E-3</v>
      </c>
      <c r="F495" s="186">
        <f t="shared" si="19"/>
        <v>1.3425925925925952E-2</v>
      </c>
      <c r="G495" s="186">
        <f t="shared" si="19"/>
        <v>2.3755139333028863E-2</v>
      </c>
    </row>
    <row r="496" spans="1:8" x14ac:dyDescent="0.2">
      <c r="A496" s="138" t="s">
        <v>447</v>
      </c>
      <c r="B496" s="106"/>
      <c r="C496" s="187">
        <f t="shared" si="19"/>
        <v>-3.3892687044179803E-2</v>
      </c>
      <c r="D496" s="187">
        <f t="shared" si="19"/>
        <v>6.1526087702375554E-2</v>
      </c>
      <c r="E496" s="187">
        <f t="shared" si="19"/>
        <v>-2.3234702194717238E-2</v>
      </c>
      <c r="F496" s="187">
        <f t="shared" si="19"/>
        <v>-1.779421204422782E-2</v>
      </c>
      <c r="G496" s="187">
        <f t="shared" si="19"/>
        <v>7.3147473140845687E-2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4.8195419781837945E-3</v>
      </c>
      <c r="F497" s="186">
        <f t="shared" si="19"/>
        <v>5.4643496543425041E-3</v>
      </c>
      <c r="G497" s="186">
        <f t="shared" si="19"/>
        <v>2.8146265047239716E-3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4.8195419781837945E-3</v>
      </c>
      <c r="F498" s="187">
        <f t="shared" si="19"/>
        <v>5.4643496543425041E-3</v>
      </c>
      <c r="G498" s="187">
        <f t="shared" si="19"/>
        <v>2.8146265047239716E-3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8.2493606417626264E-3</v>
      </c>
      <c r="F501" s="186">
        <f t="shared" si="19"/>
        <v>6.1092996635332408E-3</v>
      </c>
      <c r="G501" s="186">
        <f t="shared" si="19"/>
        <v>3.6803840700565527E-3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8.2493606417626264E-3</v>
      </c>
      <c r="F502" s="187">
        <f t="shared" si="19"/>
        <v>6.1092996635332408E-3</v>
      </c>
      <c r="G502" s="187">
        <f t="shared" si="19"/>
        <v>3.6803840700565527E-3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36903319</v>
      </c>
      <c r="D508" s="205">
        <v>37799753</v>
      </c>
      <c r="E508" s="205">
        <v>39642027</v>
      </c>
      <c r="F508" s="205">
        <v>39801884</v>
      </c>
      <c r="G508" s="205">
        <v>40364601</v>
      </c>
      <c r="H508" s="205">
        <v>40419248</v>
      </c>
    </row>
    <row r="509" spans="1:9" x14ac:dyDescent="0.2">
      <c r="A509" s="208" t="s">
        <v>458</v>
      </c>
      <c r="B509" s="273"/>
      <c r="C509" s="206">
        <v>18060243</v>
      </c>
      <c r="D509" s="206">
        <v>19698855</v>
      </c>
      <c r="E509" s="206">
        <v>21097124</v>
      </c>
      <c r="F509" s="206">
        <v>21198394</v>
      </c>
      <c r="G509" s="206">
        <v>21050671</v>
      </c>
      <c r="H509" s="206">
        <v>20807107</v>
      </c>
    </row>
    <row r="510" spans="1:9" x14ac:dyDescent="0.2">
      <c r="A510" s="208" t="s">
        <v>459</v>
      </c>
      <c r="B510" s="273"/>
      <c r="C510" s="206">
        <v>5796463</v>
      </c>
      <c r="D510" s="206">
        <v>5955212</v>
      </c>
      <c r="E510" s="206">
        <v>5933315</v>
      </c>
      <c r="F510" s="206">
        <v>5927209</v>
      </c>
      <c r="G510" s="206">
        <v>6630821</v>
      </c>
      <c r="H510" s="206">
        <v>6050678</v>
      </c>
    </row>
    <row r="511" spans="1:9" x14ac:dyDescent="0.2">
      <c r="A511" s="208" t="s">
        <v>460</v>
      </c>
      <c r="B511" s="273"/>
      <c r="C511" s="206">
        <v>13046613</v>
      </c>
      <c r="D511" s="206">
        <v>12145686</v>
      </c>
      <c r="E511" s="206">
        <v>12611588</v>
      </c>
      <c r="F511" s="206">
        <v>12676281</v>
      </c>
      <c r="G511" s="206">
        <v>12683109</v>
      </c>
      <c r="H511" s="206">
        <v>13561463</v>
      </c>
    </row>
    <row r="512" spans="1:9" ht="15.75" x14ac:dyDescent="0.25">
      <c r="A512" s="276" t="s">
        <v>461</v>
      </c>
      <c r="B512" s="257"/>
      <c r="C512" s="205">
        <v>36871389</v>
      </c>
      <c r="D512" s="205">
        <v>37767852</v>
      </c>
      <c r="E512" s="205">
        <v>39611357</v>
      </c>
      <c r="F512" s="205">
        <v>39769269</v>
      </c>
      <c r="G512" s="205">
        <v>40331473</v>
      </c>
      <c r="H512" s="205">
        <v>40386624</v>
      </c>
    </row>
    <row r="513" spans="1:8" x14ac:dyDescent="0.2">
      <c r="A513" s="208" t="s">
        <v>458</v>
      </c>
      <c r="B513" s="273"/>
      <c r="C513" s="206">
        <v>18039226</v>
      </c>
      <c r="D513" s="206">
        <v>19677969</v>
      </c>
      <c r="E513" s="206">
        <v>21077971</v>
      </c>
      <c r="F513" s="206">
        <v>21177210</v>
      </c>
      <c r="G513" s="206">
        <v>21029662</v>
      </c>
      <c r="H513" s="206">
        <v>20785989</v>
      </c>
    </row>
    <row r="514" spans="1:8" x14ac:dyDescent="0.2">
      <c r="A514" s="208" t="s">
        <v>459</v>
      </c>
      <c r="B514" s="273"/>
      <c r="C514" s="206">
        <v>5785550</v>
      </c>
      <c r="D514" s="206">
        <v>5944197</v>
      </c>
      <c r="E514" s="206">
        <v>5921798</v>
      </c>
      <c r="F514" s="206">
        <v>5915778</v>
      </c>
      <c r="G514" s="206">
        <v>6618702</v>
      </c>
      <c r="H514" s="206">
        <v>6039172</v>
      </c>
    </row>
    <row r="515" spans="1:8" x14ac:dyDescent="0.2">
      <c r="A515" s="208" t="s">
        <v>460</v>
      </c>
      <c r="B515" s="273"/>
      <c r="C515" s="206">
        <v>13046613</v>
      </c>
      <c r="D515" s="206">
        <v>12145686</v>
      </c>
      <c r="E515" s="206">
        <v>12611588</v>
      </c>
      <c r="F515" s="206">
        <v>12676281</v>
      </c>
      <c r="G515" s="206">
        <v>12683109</v>
      </c>
      <c r="H515" s="206">
        <v>13561463</v>
      </c>
    </row>
    <row r="516" spans="1:8" ht="15.75" x14ac:dyDescent="0.25">
      <c r="A516" s="276" t="s">
        <v>462</v>
      </c>
      <c r="B516" s="257"/>
      <c r="C516" s="205">
        <v>31930</v>
      </c>
      <c r="D516" s="205">
        <v>31901</v>
      </c>
      <c r="E516" s="205">
        <v>30670</v>
      </c>
      <c r="F516" s="205">
        <v>32615</v>
      </c>
      <c r="G516" s="205">
        <v>33128</v>
      </c>
      <c r="H516" s="205">
        <v>32624</v>
      </c>
    </row>
    <row r="517" spans="1:8" x14ac:dyDescent="0.2">
      <c r="A517" s="208" t="s">
        <v>458</v>
      </c>
      <c r="B517" s="273"/>
      <c r="C517" s="206">
        <v>21017</v>
      </c>
      <c r="D517" s="206">
        <v>20886</v>
      </c>
      <c r="E517" s="206">
        <v>19153</v>
      </c>
      <c r="F517" s="206">
        <v>21184</v>
      </c>
      <c r="G517" s="206">
        <v>21009</v>
      </c>
      <c r="H517" s="206">
        <v>21118</v>
      </c>
    </row>
    <row r="518" spans="1:8" x14ac:dyDescent="0.2">
      <c r="A518" s="208" t="s">
        <v>459</v>
      </c>
      <c r="B518" s="273"/>
      <c r="C518" s="206">
        <v>10913</v>
      </c>
      <c r="D518" s="206">
        <v>11015</v>
      </c>
      <c r="E518" s="206">
        <v>11517</v>
      </c>
      <c r="F518" s="206">
        <v>11431</v>
      </c>
      <c r="G518" s="206">
        <v>12119</v>
      </c>
      <c r="H518" s="206">
        <v>11506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75132</v>
      </c>
      <c r="D521" s="200">
        <v>75930</v>
      </c>
      <c r="E521" s="200">
        <v>80493</v>
      </c>
      <c r="F521" s="200">
        <v>75868</v>
      </c>
      <c r="G521" s="200">
        <v>75928</v>
      </c>
      <c r="H521" s="200">
        <v>75784</v>
      </c>
    </row>
    <row r="522" spans="1:8" x14ac:dyDescent="0.2">
      <c r="A522" s="208" t="s">
        <v>458</v>
      </c>
      <c r="B522" s="273"/>
      <c r="C522" s="201">
        <v>52174</v>
      </c>
      <c r="D522" s="201">
        <v>52354</v>
      </c>
      <c r="E522" s="201">
        <v>54681</v>
      </c>
      <c r="F522" s="201">
        <v>52355</v>
      </c>
      <c r="G522" s="201">
        <v>52427</v>
      </c>
      <c r="H522" s="201">
        <v>52446</v>
      </c>
    </row>
    <row r="523" spans="1:8" x14ac:dyDescent="0.2">
      <c r="A523" s="208" t="s">
        <v>459</v>
      </c>
      <c r="B523" s="273"/>
      <c r="C523" s="201">
        <v>17163</v>
      </c>
      <c r="D523" s="201">
        <v>17232</v>
      </c>
      <c r="E523" s="201">
        <v>19519</v>
      </c>
      <c r="F523" s="201">
        <v>17383</v>
      </c>
      <c r="G523" s="201">
        <v>17407</v>
      </c>
      <c r="H523" s="201">
        <v>17308</v>
      </c>
    </row>
    <row r="524" spans="1:8" x14ac:dyDescent="0.2">
      <c r="A524" s="208" t="s">
        <v>460</v>
      </c>
      <c r="B524" s="273"/>
      <c r="C524" s="201">
        <v>5795</v>
      </c>
      <c r="D524" s="201">
        <v>6344</v>
      </c>
      <c r="E524" s="201">
        <v>6293</v>
      </c>
      <c r="F524" s="201">
        <v>6130</v>
      </c>
      <c r="G524" s="201">
        <v>6094</v>
      </c>
      <c r="H524" s="201">
        <v>6030</v>
      </c>
    </row>
    <row r="525" spans="1:8" ht="15.75" x14ac:dyDescent="0.25">
      <c r="A525" s="276" t="s">
        <v>461</v>
      </c>
      <c r="B525" s="257"/>
      <c r="C525" s="200">
        <v>66579</v>
      </c>
      <c r="D525" s="200">
        <v>66848</v>
      </c>
      <c r="E525" s="200">
        <v>71407</v>
      </c>
      <c r="F525" s="200">
        <v>66958</v>
      </c>
      <c r="G525" s="200">
        <v>67056</v>
      </c>
      <c r="H525" s="200">
        <v>66946</v>
      </c>
    </row>
    <row r="526" spans="1:8" x14ac:dyDescent="0.2">
      <c r="A526" s="208" t="s">
        <v>458</v>
      </c>
      <c r="B526" s="273"/>
      <c r="C526" s="201">
        <v>49626</v>
      </c>
      <c r="D526" s="201">
        <v>49792</v>
      </c>
      <c r="E526" s="201">
        <v>52123</v>
      </c>
      <c r="F526" s="201">
        <v>49826</v>
      </c>
      <c r="G526" s="201">
        <v>49926</v>
      </c>
      <c r="H526" s="201">
        <v>49969</v>
      </c>
    </row>
    <row r="527" spans="1:8" x14ac:dyDescent="0.2">
      <c r="A527" s="208" t="s">
        <v>459</v>
      </c>
      <c r="B527" s="273"/>
      <c r="C527" s="201">
        <v>15079</v>
      </c>
      <c r="D527" s="201">
        <v>15155</v>
      </c>
      <c r="E527" s="201">
        <v>17443</v>
      </c>
      <c r="F527" s="201">
        <v>15350</v>
      </c>
      <c r="G527" s="201">
        <v>15367</v>
      </c>
      <c r="H527" s="201">
        <v>15247</v>
      </c>
    </row>
    <row r="528" spans="1:8" x14ac:dyDescent="0.2">
      <c r="A528" s="208" t="s">
        <v>460</v>
      </c>
      <c r="B528" s="273"/>
      <c r="C528" s="201">
        <v>1874</v>
      </c>
      <c r="D528" s="201">
        <v>1901</v>
      </c>
      <c r="E528" s="201">
        <v>1841</v>
      </c>
      <c r="F528" s="201">
        <v>1782</v>
      </c>
      <c r="G528" s="201">
        <v>1763</v>
      </c>
      <c r="H528" s="201">
        <v>1730</v>
      </c>
    </row>
    <row r="529" spans="1:8" ht="15.75" x14ac:dyDescent="0.25">
      <c r="A529" s="276" t="s">
        <v>462</v>
      </c>
      <c r="B529" s="257"/>
      <c r="C529" s="200">
        <v>8553</v>
      </c>
      <c r="D529" s="200">
        <v>9082</v>
      </c>
      <c r="E529" s="200">
        <v>9086</v>
      </c>
      <c r="F529" s="200">
        <v>8910</v>
      </c>
      <c r="G529" s="200">
        <v>8872</v>
      </c>
      <c r="H529" s="200">
        <v>8838</v>
      </c>
    </row>
    <row r="530" spans="1:8" x14ac:dyDescent="0.2">
      <c r="A530" s="208" t="s">
        <v>458</v>
      </c>
      <c r="B530" s="273"/>
      <c r="C530" s="201">
        <v>2548</v>
      </c>
      <c r="D530" s="201">
        <v>2562</v>
      </c>
      <c r="E530" s="201">
        <v>2558</v>
      </c>
      <c r="F530" s="201">
        <v>2529</v>
      </c>
      <c r="G530" s="201">
        <v>2501</v>
      </c>
      <c r="H530" s="201">
        <v>2477</v>
      </c>
    </row>
    <row r="531" spans="1:8" x14ac:dyDescent="0.2">
      <c r="A531" s="208" t="s">
        <v>459</v>
      </c>
      <c r="B531" s="273"/>
      <c r="C531" s="201">
        <v>2084</v>
      </c>
      <c r="D531" s="201">
        <v>2077</v>
      </c>
      <c r="E531" s="201">
        <v>2076</v>
      </c>
      <c r="F531" s="201">
        <v>2033</v>
      </c>
      <c r="G531" s="201">
        <v>2040</v>
      </c>
      <c r="H531" s="201">
        <v>2061</v>
      </c>
    </row>
    <row r="532" spans="1:8" x14ac:dyDescent="0.2">
      <c r="A532" s="208" t="s">
        <v>460</v>
      </c>
      <c r="B532" s="273"/>
      <c r="C532" s="201">
        <v>3921</v>
      </c>
      <c r="D532" s="201">
        <v>4443</v>
      </c>
      <c r="E532" s="201">
        <v>4452</v>
      </c>
      <c r="F532" s="201">
        <v>4348</v>
      </c>
      <c r="G532" s="201">
        <v>4331</v>
      </c>
      <c r="H532" s="201">
        <v>4300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491180</v>
      </c>
      <c r="D534" s="203">
        <v>497820</v>
      </c>
      <c r="E534" s="203">
        <v>492490</v>
      </c>
      <c r="F534" s="203">
        <v>524620</v>
      </c>
      <c r="G534" s="203">
        <v>531620</v>
      </c>
      <c r="H534" s="203">
        <v>533350</v>
      </c>
    </row>
    <row r="535" spans="1:8" x14ac:dyDescent="0.2">
      <c r="A535" s="208" t="s">
        <v>458</v>
      </c>
      <c r="B535" s="273"/>
      <c r="C535" s="204">
        <v>346150</v>
      </c>
      <c r="D535" s="204">
        <v>376260</v>
      </c>
      <c r="E535" s="204">
        <v>385820</v>
      </c>
      <c r="F535" s="204">
        <v>404900</v>
      </c>
      <c r="G535" s="204">
        <v>401520</v>
      </c>
      <c r="H535" s="204">
        <v>396730</v>
      </c>
    </row>
    <row r="536" spans="1:8" x14ac:dyDescent="0.2">
      <c r="A536" s="208" t="s">
        <v>459</v>
      </c>
      <c r="B536" s="273"/>
      <c r="C536" s="204">
        <v>337730</v>
      </c>
      <c r="D536" s="204">
        <v>345590</v>
      </c>
      <c r="E536" s="204">
        <v>303980</v>
      </c>
      <c r="F536" s="204">
        <v>340980</v>
      </c>
      <c r="G536" s="204">
        <v>380930</v>
      </c>
      <c r="H536" s="204">
        <v>349590</v>
      </c>
    </row>
    <row r="537" spans="1:8" x14ac:dyDescent="0.2">
      <c r="A537" s="208" t="s">
        <v>460</v>
      </c>
      <c r="B537" s="273"/>
      <c r="C537" s="204">
        <v>2251360</v>
      </c>
      <c r="D537" s="204">
        <v>1914520</v>
      </c>
      <c r="E537" s="204">
        <v>2004070</v>
      </c>
      <c r="F537" s="204">
        <v>2067910</v>
      </c>
      <c r="G537" s="204">
        <v>2081250</v>
      </c>
      <c r="H537" s="204">
        <v>2249000</v>
      </c>
    </row>
    <row r="538" spans="1:8" ht="15.75" x14ac:dyDescent="0.25">
      <c r="A538" s="276" t="s">
        <v>461</v>
      </c>
      <c r="B538" s="257"/>
      <c r="C538" s="203">
        <v>553800</v>
      </c>
      <c r="D538" s="203">
        <v>564980</v>
      </c>
      <c r="E538" s="203">
        <v>554730</v>
      </c>
      <c r="F538" s="203">
        <v>593940</v>
      </c>
      <c r="G538" s="203">
        <v>601460</v>
      </c>
      <c r="H538" s="203">
        <v>603270</v>
      </c>
    </row>
    <row r="539" spans="1:8" x14ac:dyDescent="0.2">
      <c r="A539" s="208" t="s">
        <v>458</v>
      </c>
      <c r="B539" s="273"/>
      <c r="C539" s="204">
        <v>363500</v>
      </c>
      <c r="D539" s="204">
        <v>395200</v>
      </c>
      <c r="E539" s="204">
        <v>404390</v>
      </c>
      <c r="F539" s="204">
        <v>425020</v>
      </c>
      <c r="G539" s="204">
        <v>421220</v>
      </c>
      <c r="H539" s="204">
        <v>415980</v>
      </c>
    </row>
    <row r="540" spans="1:8" x14ac:dyDescent="0.2">
      <c r="A540" s="208" t="s">
        <v>459</v>
      </c>
      <c r="B540" s="273"/>
      <c r="C540" s="204">
        <v>383680</v>
      </c>
      <c r="D540" s="204">
        <v>392230</v>
      </c>
      <c r="E540" s="204">
        <v>339490</v>
      </c>
      <c r="F540" s="204">
        <v>385390</v>
      </c>
      <c r="G540" s="204">
        <v>430710</v>
      </c>
      <c r="H540" s="204">
        <v>396090</v>
      </c>
    </row>
    <row r="541" spans="1:8" x14ac:dyDescent="0.2">
      <c r="A541" s="208" t="s">
        <v>460</v>
      </c>
      <c r="B541" s="273"/>
      <c r="C541" s="204">
        <v>6961910</v>
      </c>
      <c r="D541" s="204">
        <v>6389100</v>
      </c>
      <c r="E541" s="204">
        <v>6850400</v>
      </c>
      <c r="F541" s="204">
        <v>7113510</v>
      </c>
      <c r="G541" s="204">
        <v>7194050</v>
      </c>
      <c r="H541" s="204">
        <v>7839000</v>
      </c>
    </row>
    <row r="542" spans="1:8" ht="15.75" x14ac:dyDescent="0.25">
      <c r="A542" s="276" t="s">
        <v>462</v>
      </c>
      <c r="B542" s="257"/>
      <c r="C542" s="203">
        <v>3730</v>
      </c>
      <c r="D542" s="203">
        <v>3510</v>
      </c>
      <c r="E542" s="203">
        <v>3380</v>
      </c>
      <c r="F542" s="203">
        <v>3660</v>
      </c>
      <c r="G542" s="203">
        <v>3730</v>
      </c>
      <c r="H542" s="203">
        <v>3690</v>
      </c>
    </row>
    <row r="543" spans="1:8" x14ac:dyDescent="0.2">
      <c r="A543" s="208" t="s">
        <v>458</v>
      </c>
      <c r="B543" s="273"/>
      <c r="C543" s="204">
        <v>8250</v>
      </c>
      <c r="D543" s="204">
        <v>8150</v>
      </c>
      <c r="E543" s="204">
        <v>7490</v>
      </c>
      <c r="F543" s="204">
        <v>8380</v>
      </c>
      <c r="G543" s="204">
        <v>8400</v>
      </c>
      <c r="H543" s="204">
        <v>8530</v>
      </c>
    </row>
    <row r="544" spans="1:8" x14ac:dyDescent="0.2">
      <c r="A544" s="208" t="s">
        <v>459</v>
      </c>
      <c r="B544" s="273"/>
      <c r="C544" s="204">
        <v>5240</v>
      </c>
      <c r="D544" s="204">
        <v>5300</v>
      </c>
      <c r="E544" s="204">
        <v>5550</v>
      </c>
      <c r="F544" s="204">
        <v>5620</v>
      </c>
      <c r="G544" s="204">
        <v>5940</v>
      </c>
      <c r="H544" s="204">
        <v>5580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1005.3</v>
      </c>
      <c r="D550" s="195">
        <v>1095.8699999999999</v>
      </c>
      <c r="E550" s="195">
        <v>1129.02</v>
      </c>
      <c r="F550" s="195">
        <v>1202.29</v>
      </c>
      <c r="G550" s="195">
        <v>1575.34</v>
      </c>
      <c r="H550" s="195">
        <v>1695.28</v>
      </c>
    </row>
    <row r="551" spans="1:8" ht="15.75" x14ac:dyDescent="0.2">
      <c r="A551" s="274" t="s">
        <v>473</v>
      </c>
      <c r="B551" s="275"/>
      <c r="C551" s="196">
        <v>3255246</v>
      </c>
      <c r="D551" s="196">
        <v>3399222</v>
      </c>
      <c r="E551" s="196">
        <v>3461201</v>
      </c>
      <c r="F551" s="196">
        <v>3537757</v>
      </c>
      <c r="G551" s="196">
        <v>4169025</v>
      </c>
      <c r="H551" s="196">
        <v>5255749</v>
      </c>
    </row>
    <row r="552" spans="1:8" ht="15.75" x14ac:dyDescent="0.2">
      <c r="A552" s="280" t="s">
        <v>474</v>
      </c>
      <c r="B552" s="275"/>
      <c r="C552" s="195">
        <v>308.83</v>
      </c>
      <c r="D552" s="195">
        <v>322.39</v>
      </c>
      <c r="E552" s="195">
        <v>326.19</v>
      </c>
      <c r="F552" s="195">
        <v>339.84</v>
      </c>
      <c r="G552" s="195">
        <v>377.87</v>
      </c>
      <c r="H552" s="195">
        <v>322.56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9.0092509698597389E-2</v>
      </c>
      <c r="D556" s="197">
        <f>IF(AND(D550&gt;0,E550&gt;0)=TRUE,E550/D550-1,"")</f>
        <v>3.0249938405102927E-2</v>
      </c>
      <c r="E556" s="197">
        <f>IF(AND(E550&gt;0,F550&gt;0)=TRUE,F550/E550-1,"")</f>
        <v>6.4896990310180591E-2</v>
      </c>
      <c r="F556" s="197">
        <f>IF(AND(F550&gt;0,G550&gt;0)=TRUE,G550/F550-1,"")</f>
        <v>0.3102828768433572</v>
      </c>
      <c r="G556" s="197">
        <f>IF(AND(G550&gt;0,H550&gt;0)=TRUE,H550/G550-1,"")</f>
        <v>7.6135945256262216E-2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4.4228915418373926E-2</v>
      </c>
      <c r="D557" s="197">
        <f t="shared" si="20"/>
        <v>1.8233289852795709E-2</v>
      </c>
      <c r="E557" s="197">
        <f t="shared" si="20"/>
        <v>2.2118334069590295E-2</v>
      </c>
      <c r="F557" s="197">
        <f t="shared" si="20"/>
        <v>0.17843735451586973</v>
      </c>
      <c r="G557" s="197">
        <f t="shared" si="20"/>
        <v>0.26066622291782848</v>
      </c>
    </row>
    <row r="558" spans="1:8" ht="15.75" x14ac:dyDescent="0.2">
      <c r="A558" s="280" t="s">
        <v>474</v>
      </c>
      <c r="B558" s="275"/>
      <c r="C558" s="197">
        <f t="shared" si="20"/>
        <v>4.3907651458731323E-2</v>
      </c>
      <c r="D558" s="197">
        <f t="shared" si="20"/>
        <v>1.1786966096963392E-2</v>
      </c>
      <c r="E558" s="197">
        <f t="shared" si="20"/>
        <v>4.1846776418651643E-2</v>
      </c>
      <c r="F558" s="197">
        <f t="shared" si="20"/>
        <v>0.11190560263653504</v>
      </c>
      <c r="G558" s="197">
        <f t="shared" si="20"/>
        <v>-0.14637309127477705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358.58</v>
      </c>
      <c r="D562" s="195">
        <v>446.6</v>
      </c>
      <c r="E562" s="195">
        <v>466.28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1306943</v>
      </c>
      <c r="D563" s="196">
        <v>1311936</v>
      </c>
      <c r="E563" s="196">
        <v>1322933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274.36</v>
      </c>
      <c r="D564" s="195">
        <v>340.41</v>
      </c>
      <c r="E564" s="195">
        <v>352.46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0.2454682358190643</v>
      </c>
      <c r="D568" s="197">
        <f>IF(AND(D562&gt;0,E562&gt;0)=TRUE,E562/D562-1,"")</f>
        <v>4.4066278549037108E-2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3.820365540042614E-3</v>
      </c>
      <c r="D569" s="197">
        <f t="shared" si="21"/>
        <v>8.3822686472510011E-3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0.24074209068377317</v>
      </c>
      <c r="D570" s="197">
        <f t="shared" si="21"/>
        <v>3.5398490056108622E-2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988510</v>
      </c>
      <c r="E591" s="147">
        <v>234175</v>
      </c>
      <c r="F591" s="147">
        <v>43877</v>
      </c>
      <c r="G591" s="147">
        <v>746807</v>
      </c>
      <c r="H591" s="147">
        <v>208197</v>
      </c>
      <c r="I591" s="147">
        <v>3128</v>
      </c>
    </row>
    <row r="592" spans="1:9" x14ac:dyDescent="0.2">
      <c r="A592" s="233" t="s">
        <v>121</v>
      </c>
      <c r="B592" s="234"/>
      <c r="C592" s="234"/>
      <c r="D592" s="148">
        <v>1567604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0.63058655119532736</v>
      </c>
      <c r="E593" s="87">
        <f t="shared" si="22"/>
        <v>0.14938402810913981</v>
      </c>
      <c r="F593" s="87">
        <f t="shared" si="22"/>
        <v>2.798984947729146E-2</v>
      </c>
      <c r="G593" s="87">
        <f t="shared" si="22"/>
        <v>0.47640028986912514</v>
      </c>
      <c r="H593" s="87">
        <f t="shared" si="22"/>
        <v>0.13281224084654034</v>
      </c>
      <c r="I593" s="87">
        <f t="shared" si="22"/>
        <v>1.9954018999696352E-3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1777671</v>
      </c>
      <c r="E596" s="144">
        <v>542267</v>
      </c>
      <c r="F596" s="144">
        <v>44970</v>
      </c>
      <c r="G596" s="144">
        <v>929416</v>
      </c>
      <c r="H596" s="144">
        <v>256725</v>
      </c>
      <c r="I596" s="144">
        <v>4293</v>
      </c>
    </row>
    <row r="597" spans="1:9" x14ac:dyDescent="0.2">
      <c r="A597" s="233" t="s">
        <v>125</v>
      </c>
      <c r="B597" s="234"/>
      <c r="C597" s="234"/>
      <c r="D597" s="143">
        <v>27795</v>
      </c>
      <c r="E597" s="144">
        <v>23735</v>
      </c>
      <c r="F597" s="144">
        <v>32</v>
      </c>
      <c r="G597" s="144">
        <v>849</v>
      </c>
      <c r="H597" s="144">
        <v>2942</v>
      </c>
      <c r="I597" s="144">
        <v>150</v>
      </c>
    </row>
    <row r="598" spans="1:9" x14ac:dyDescent="0.2">
      <c r="A598" s="233" t="s">
        <v>126</v>
      </c>
      <c r="B598" s="234"/>
      <c r="C598" s="234"/>
      <c r="D598" s="141">
        <v>1.8</v>
      </c>
      <c r="E598" s="142">
        <v>2.2999999999999998</v>
      </c>
      <c r="F598" s="142">
        <v>1</v>
      </c>
      <c r="G598" s="142">
        <v>1.2</v>
      </c>
      <c r="H598" s="142">
        <v>1.2</v>
      </c>
      <c r="I598" s="142">
        <v>1.4</v>
      </c>
    </row>
    <row r="599" spans="1:9" x14ac:dyDescent="0.2">
      <c r="A599" s="233" t="s">
        <v>127</v>
      </c>
      <c r="B599" s="234"/>
      <c r="C599" s="234"/>
      <c r="D599" s="88">
        <v>55493.89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23408298309</v>
      </c>
      <c r="E601" s="151">
        <v>6710265109</v>
      </c>
      <c r="F601" s="151">
        <v>13453649185</v>
      </c>
      <c r="G601" s="151">
        <v>1710923004</v>
      </c>
      <c r="H601" s="151">
        <v>1362301172</v>
      </c>
      <c r="I601" s="151">
        <v>171159839</v>
      </c>
    </row>
    <row r="602" spans="1:9" x14ac:dyDescent="0.2">
      <c r="A602" s="233" t="s">
        <v>130</v>
      </c>
      <c r="B602" s="234"/>
      <c r="C602" s="234"/>
      <c r="D602" s="152">
        <v>13167.96</v>
      </c>
      <c r="E602" s="153">
        <v>12374.47</v>
      </c>
      <c r="F602" s="153">
        <v>299169.43</v>
      </c>
      <c r="G602" s="153">
        <v>1840.86</v>
      </c>
      <c r="H602" s="153">
        <v>5306.46</v>
      </c>
      <c r="I602" s="153">
        <v>39869.519999999997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6076394889</v>
      </c>
      <c r="E604" s="155">
        <v>3278906834</v>
      </c>
      <c r="F604" s="155">
        <v>178739673</v>
      </c>
      <c r="G604" s="155">
        <v>1677977281</v>
      </c>
      <c r="H604" s="155">
        <v>834916718</v>
      </c>
      <c r="I604" s="155">
        <v>105854383</v>
      </c>
    </row>
    <row r="605" spans="1:9" x14ac:dyDescent="0.2">
      <c r="A605" s="233" t="s">
        <v>133</v>
      </c>
      <c r="B605" s="234"/>
      <c r="C605" s="234"/>
      <c r="D605" s="152">
        <v>3418.18</v>
      </c>
      <c r="E605" s="153">
        <v>6046.66</v>
      </c>
      <c r="F605" s="153">
        <v>3974.64</v>
      </c>
      <c r="G605" s="153">
        <v>1805.41</v>
      </c>
      <c r="H605" s="153">
        <v>3252.18</v>
      </c>
      <c r="I605" s="153">
        <v>24657.439999999999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8320709258</v>
      </c>
      <c r="E607" s="157">
        <v>4656640221</v>
      </c>
      <c r="F607" s="157">
        <v>332897009</v>
      </c>
      <c r="G607" s="157">
        <v>1658321749</v>
      </c>
      <c r="H607" s="157">
        <v>1600199451</v>
      </c>
      <c r="I607" s="157">
        <v>72650828</v>
      </c>
    </row>
    <row r="608" spans="1:9" x14ac:dyDescent="0.2">
      <c r="A608" s="233" t="s">
        <v>112</v>
      </c>
      <c r="B608" s="234"/>
      <c r="C608" s="234"/>
      <c r="D608" s="158">
        <v>18221.87</v>
      </c>
      <c r="E608" s="159">
        <v>15969.66</v>
      </c>
      <c r="F608" s="159">
        <v>54377.17</v>
      </c>
      <c r="G608" s="159">
        <v>28351.26</v>
      </c>
      <c r="H608" s="159">
        <v>16065.45</v>
      </c>
      <c r="I608" s="159">
        <v>88490.66</v>
      </c>
    </row>
    <row r="609" spans="1:9" x14ac:dyDescent="0.2">
      <c r="A609" s="233" t="s">
        <v>135</v>
      </c>
      <c r="B609" s="234"/>
      <c r="C609" s="234"/>
      <c r="D609" s="143">
        <v>456633</v>
      </c>
      <c r="E609" s="144">
        <v>291593</v>
      </c>
      <c r="F609" s="144">
        <v>6122</v>
      </c>
      <c r="G609" s="144">
        <v>58492</v>
      </c>
      <c r="H609" s="144">
        <v>99605</v>
      </c>
      <c r="I609" s="144">
        <v>821</v>
      </c>
    </row>
    <row r="610" spans="1:9" x14ac:dyDescent="0.2">
      <c r="A610" s="233" t="s">
        <v>113</v>
      </c>
      <c r="B610" s="234"/>
      <c r="C610" s="234"/>
      <c r="D610" s="87">
        <v>6.4000000000000003E-3</v>
      </c>
      <c r="E610" s="89">
        <v>4.1000000000000003E-3</v>
      </c>
      <c r="F610" s="89">
        <v>1E-4</v>
      </c>
      <c r="G610" s="89">
        <v>8.0000000000000004E-4</v>
      </c>
      <c r="H610" s="89">
        <v>1.4E-3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0.71</v>
      </c>
      <c r="E612" s="142">
        <v>0.37</v>
      </c>
      <c r="F612" s="142">
        <v>0.05</v>
      </c>
      <c r="G612" s="142">
        <v>0.33</v>
      </c>
      <c r="H612" s="142">
        <v>0.16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0.48</v>
      </c>
      <c r="E613" s="142">
        <v>0.36</v>
      </c>
      <c r="F613" s="142">
        <v>0.02</v>
      </c>
      <c r="G613" s="142">
        <v>0.13</v>
      </c>
      <c r="H613" s="142">
        <v>0.16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0.43</v>
      </c>
      <c r="E614" s="142">
        <v>0.26</v>
      </c>
      <c r="F614" s="142">
        <v>0.01</v>
      </c>
      <c r="G614" s="142">
        <v>0.14000000000000001</v>
      </c>
      <c r="H614" s="142">
        <v>0.15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0.28999999999999998</v>
      </c>
      <c r="E615" s="142">
        <v>0.21</v>
      </c>
      <c r="F615" s="142">
        <v>0.01</v>
      </c>
      <c r="G615" s="142">
        <v>0.04</v>
      </c>
      <c r="H615" s="142">
        <v>0.13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12.64</v>
      </c>
      <c r="E616" s="142">
        <v>8.48</v>
      </c>
      <c r="F616" s="142">
        <v>0.3</v>
      </c>
      <c r="G616" s="142">
        <v>2.63</v>
      </c>
      <c r="H616" s="142">
        <v>4.4000000000000004</v>
      </c>
      <c r="I616" s="142">
        <v>0.05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14.55</v>
      </c>
      <c r="E618" s="142">
        <v>9.68</v>
      </c>
      <c r="F618" s="142">
        <v>0.39</v>
      </c>
      <c r="G618" s="142">
        <v>3.26</v>
      </c>
      <c r="H618" s="142">
        <v>5</v>
      </c>
      <c r="I618" s="142">
        <v>0.05</v>
      </c>
    </row>
    <row r="619" spans="1:9" x14ac:dyDescent="0.2">
      <c r="A619" s="263" t="s">
        <v>144</v>
      </c>
      <c r="B619" s="234"/>
      <c r="C619" s="234"/>
      <c r="D619" s="141">
        <v>13.84</v>
      </c>
      <c r="E619" s="142">
        <v>9.31</v>
      </c>
      <c r="F619" s="142">
        <v>0.34</v>
      </c>
      <c r="G619" s="142">
        <v>2.94</v>
      </c>
      <c r="H619" s="142">
        <v>4.84</v>
      </c>
      <c r="I619" s="142">
        <v>0.05</v>
      </c>
    </row>
    <row r="620" spans="1:9" x14ac:dyDescent="0.2">
      <c r="A620" s="263" t="s">
        <v>145</v>
      </c>
      <c r="B620" s="234"/>
      <c r="C620" s="234"/>
      <c r="D620" s="141">
        <v>13.36</v>
      </c>
      <c r="E620" s="142">
        <v>8.9499999999999993</v>
      </c>
      <c r="F620" s="142">
        <v>0.32</v>
      </c>
      <c r="G620" s="142">
        <v>2.81</v>
      </c>
      <c r="H620" s="142">
        <v>4.67</v>
      </c>
      <c r="I620" s="142">
        <v>0.05</v>
      </c>
    </row>
    <row r="621" spans="1:9" x14ac:dyDescent="0.2">
      <c r="A621" s="263" t="s">
        <v>146</v>
      </c>
      <c r="B621" s="234"/>
      <c r="C621" s="234"/>
      <c r="D621" s="141">
        <v>12.92</v>
      </c>
      <c r="E621" s="142">
        <v>8.68</v>
      </c>
      <c r="F621" s="142">
        <v>0.31</v>
      </c>
      <c r="G621" s="142">
        <v>2.66</v>
      </c>
      <c r="H621" s="142">
        <v>4.53</v>
      </c>
      <c r="I621" s="142">
        <v>0.05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980669</v>
      </c>
      <c r="E623" s="144">
        <v>226531</v>
      </c>
      <c r="F623" s="144">
        <v>43822</v>
      </c>
      <c r="G623" s="144">
        <v>741600</v>
      </c>
      <c r="H623" s="144">
        <v>205685</v>
      </c>
      <c r="I623" s="144">
        <v>2595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0.75749999999999995</v>
      </c>
      <c r="E625" s="89">
        <v>0.33679999999999999</v>
      </c>
      <c r="F625" s="89">
        <v>0.84660000000000002</v>
      </c>
      <c r="G625" s="89">
        <v>0.91049999999999998</v>
      </c>
      <c r="H625" s="89">
        <v>0.69899999999999995</v>
      </c>
      <c r="I625" s="89">
        <v>0.88360000000000005</v>
      </c>
    </row>
    <row r="626" spans="1:9" x14ac:dyDescent="0.2">
      <c r="A626" s="233" t="s">
        <v>150</v>
      </c>
      <c r="B626" s="234"/>
      <c r="C626" s="234"/>
      <c r="D626" s="87">
        <v>6.8999999999999999E-3</v>
      </c>
      <c r="E626" s="89">
        <v>3.3700000000000001E-2</v>
      </c>
      <c r="F626" s="89">
        <v>0</v>
      </c>
      <c r="G626" s="89">
        <v>5.9999999999999995E-4</v>
      </c>
      <c r="H626" s="89">
        <v>0</v>
      </c>
      <c r="I626" s="89">
        <v>4.0000000000000002E-4</v>
      </c>
    </row>
    <row r="627" spans="1:9" x14ac:dyDescent="0.2">
      <c r="A627" s="233" t="s">
        <v>151</v>
      </c>
      <c r="B627" s="234"/>
      <c r="C627" s="234"/>
      <c r="D627" s="87">
        <v>2.8E-3</v>
      </c>
      <c r="E627" s="89">
        <v>1.38E-2</v>
      </c>
      <c r="F627" s="89">
        <v>0</v>
      </c>
      <c r="G627" s="89">
        <v>2.0000000000000001E-4</v>
      </c>
      <c r="H627" s="89">
        <v>2.0000000000000001E-4</v>
      </c>
      <c r="I627" s="89">
        <v>0</v>
      </c>
    </row>
    <row r="628" spans="1:9" x14ac:dyDescent="0.2">
      <c r="A628" s="233" t="s">
        <v>152</v>
      </c>
      <c r="B628" s="234"/>
      <c r="C628" s="234"/>
      <c r="D628" s="87">
        <v>1.8E-3</v>
      </c>
      <c r="E628" s="89">
        <v>8.8000000000000005E-3</v>
      </c>
      <c r="F628" s="89">
        <v>0</v>
      </c>
      <c r="G628" s="89">
        <v>1E-4</v>
      </c>
      <c r="H628" s="89">
        <v>6.9999999999999999E-4</v>
      </c>
      <c r="I628" s="89">
        <v>0</v>
      </c>
    </row>
    <row r="629" spans="1:9" x14ac:dyDescent="0.2">
      <c r="A629" s="233" t="s">
        <v>153</v>
      </c>
      <c r="B629" s="234"/>
      <c r="C629" s="234"/>
      <c r="D629" s="87">
        <v>4.1099999999999998E-2</v>
      </c>
      <c r="E629" s="89">
        <v>3.1699999999999999E-2</v>
      </c>
      <c r="F629" s="89">
        <v>2.2599999999999999E-2</v>
      </c>
      <c r="G629" s="89">
        <v>4.7300000000000002E-2</v>
      </c>
      <c r="H629" s="89">
        <v>2.24E-2</v>
      </c>
      <c r="I629" s="89">
        <v>2.8500000000000001E-2</v>
      </c>
    </row>
    <row r="630" spans="1:9" x14ac:dyDescent="0.2">
      <c r="A630" s="233" t="s">
        <v>154</v>
      </c>
      <c r="B630" s="234"/>
      <c r="C630" s="234"/>
      <c r="D630" s="87">
        <v>1.17E-2</v>
      </c>
      <c r="E630" s="89">
        <v>2.8500000000000001E-2</v>
      </c>
      <c r="F630" s="89">
        <v>1.6799999999999999E-2</v>
      </c>
      <c r="G630" s="89">
        <v>5.1999999999999998E-3</v>
      </c>
      <c r="H630" s="89">
        <v>1.29E-2</v>
      </c>
      <c r="I630" s="89">
        <v>7.3000000000000001E-3</v>
      </c>
    </row>
    <row r="631" spans="1:9" x14ac:dyDescent="0.2">
      <c r="A631" s="233" t="s">
        <v>155</v>
      </c>
      <c r="B631" s="234"/>
      <c r="C631" s="234"/>
      <c r="D631" s="87">
        <v>7.1000000000000004E-3</v>
      </c>
      <c r="E631" s="89">
        <v>2.5399999999999999E-2</v>
      </c>
      <c r="F631" s="89">
        <v>6.1999999999999998E-3</v>
      </c>
      <c r="G631" s="89">
        <v>5.9999999999999995E-4</v>
      </c>
      <c r="H631" s="89">
        <v>9.2999999999999992E-3</v>
      </c>
      <c r="I631" s="89">
        <v>6.1999999999999998E-3</v>
      </c>
    </row>
    <row r="632" spans="1:9" x14ac:dyDescent="0.2">
      <c r="A632" s="233" t="s">
        <v>156</v>
      </c>
      <c r="B632" s="234"/>
      <c r="C632" s="234"/>
      <c r="D632" s="87">
        <v>6.1999999999999998E-3</v>
      </c>
      <c r="E632" s="89">
        <v>1.7999999999999999E-2</v>
      </c>
      <c r="F632" s="89">
        <v>4.8999999999999998E-3</v>
      </c>
      <c r="G632" s="89">
        <v>2E-3</v>
      </c>
      <c r="H632" s="89">
        <v>7.6E-3</v>
      </c>
      <c r="I632" s="89">
        <v>4.0000000000000002E-4</v>
      </c>
    </row>
    <row r="633" spans="1:9" x14ac:dyDescent="0.2">
      <c r="A633" s="233" t="s">
        <v>157</v>
      </c>
      <c r="B633" s="234"/>
      <c r="C633" s="234"/>
      <c r="D633" s="87">
        <v>4.3E-3</v>
      </c>
      <c r="E633" s="89">
        <v>1.4E-2</v>
      </c>
      <c r="F633" s="89">
        <v>3.2000000000000002E-3</v>
      </c>
      <c r="G633" s="89">
        <v>5.0000000000000001E-4</v>
      </c>
      <c r="H633" s="89">
        <v>6.4000000000000003E-3</v>
      </c>
      <c r="I633" s="89">
        <v>1.1999999999999999E-3</v>
      </c>
    </row>
    <row r="634" spans="1:9" x14ac:dyDescent="0.2">
      <c r="A634" s="233" t="s">
        <v>158</v>
      </c>
      <c r="B634" s="234"/>
      <c r="C634" s="234"/>
      <c r="D634" s="87">
        <v>0.16059999999999999</v>
      </c>
      <c r="E634" s="89">
        <v>0.48930000000000001</v>
      </c>
      <c r="F634" s="89">
        <v>9.98E-2</v>
      </c>
      <c r="G634" s="89">
        <v>3.3000000000000002E-2</v>
      </c>
      <c r="H634" s="89">
        <v>0.24149999999999999</v>
      </c>
      <c r="I634" s="89">
        <v>7.2400000000000006E-2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0.24249999999999999</v>
      </c>
      <c r="E636" s="89">
        <v>0.66320000000000001</v>
      </c>
      <c r="F636" s="89">
        <v>0.15340000000000001</v>
      </c>
      <c r="G636" s="89">
        <v>8.9499999999999996E-2</v>
      </c>
      <c r="H636" s="89">
        <v>0.30099999999999999</v>
      </c>
      <c r="I636" s="89">
        <v>0.1164</v>
      </c>
    </row>
    <row r="637" spans="1:9" x14ac:dyDescent="0.2">
      <c r="A637" s="233" t="s">
        <v>160</v>
      </c>
      <c r="B637" s="234"/>
      <c r="C637" s="234"/>
      <c r="D637" s="87">
        <v>0.2356</v>
      </c>
      <c r="E637" s="89">
        <v>0.62949999999999995</v>
      </c>
      <c r="F637" s="89">
        <v>0.15340000000000001</v>
      </c>
      <c r="G637" s="89">
        <v>8.8900000000000007E-2</v>
      </c>
      <c r="H637" s="89">
        <v>0.30099999999999999</v>
      </c>
      <c r="I637" s="89">
        <v>0.11600000000000001</v>
      </c>
    </row>
    <row r="638" spans="1:9" x14ac:dyDescent="0.2">
      <c r="A638" s="233" t="s">
        <v>161</v>
      </c>
      <c r="B638" s="234"/>
      <c r="C638" s="234"/>
      <c r="D638" s="87">
        <v>0.23280000000000001</v>
      </c>
      <c r="E638" s="89">
        <v>0.61570000000000003</v>
      </c>
      <c r="F638" s="89">
        <v>0.15340000000000001</v>
      </c>
      <c r="G638" s="89">
        <v>8.8800000000000004E-2</v>
      </c>
      <c r="H638" s="89">
        <v>0.30080000000000001</v>
      </c>
      <c r="I638" s="89">
        <v>0.11600000000000001</v>
      </c>
    </row>
    <row r="639" spans="1:9" x14ac:dyDescent="0.2">
      <c r="A639" s="233" t="s">
        <v>162</v>
      </c>
      <c r="B639" s="234"/>
      <c r="C639" s="234"/>
      <c r="D639" s="87">
        <v>0.23100000000000001</v>
      </c>
      <c r="E639" s="89">
        <v>0.6069</v>
      </c>
      <c r="F639" s="89">
        <v>0.15340000000000001</v>
      </c>
      <c r="G639" s="89">
        <v>8.8700000000000001E-2</v>
      </c>
      <c r="H639" s="89">
        <v>0.30009999999999998</v>
      </c>
      <c r="I639" s="89">
        <v>0.11600000000000001</v>
      </c>
    </row>
    <row r="640" spans="1:9" x14ac:dyDescent="0.2">
      <c r="A640" s="233" t="s">
        <v>163</v>
      </c>
      <c r="B640" s="234"/>
      <c r="C640" s="234"/>
      <c r="D640" s="87">
        <v>0.18990000000000001</v>
      </c>
      <c r="E640" s="89">
        <v>0.57520000000000004</v>
      </c>
      <c r="F640" s="89">
        <v>0.1308</v>
      </c>
      <c r="G640" s="89">
        <v>4.1300000000000003E-2</v>
      </c>
      <c r="H640" s="89">
        <v>0.2777</v>
      </c>
      <c r="I640" s="89">
        <v>8.7499999999999994E-2</v>
      </c>
    </row>
    <row r="641" spans="1:9" x14ac:dyDescent="0.2">
      <c r="A641" s="233" t="s">
        <v>164</v>
      </c>
      <c r="B641" s="234"/>
      <c r="C641" s="234"/>
      <c r="D641" s="87">
        <v>0.17810000000000001</v>
      </c>
      <c r="E641" s="89">
        <v>0.54669999999999996</v>
      </c>
      <c r="F641" s="89">
        <v>0.114</v>
      </c>
      <c r="G641" s="89">
        <v>3.6200000000000003E-2</v>
      </c>
      <c r="H641" s="89">
        <v>0.26479999999999998</v>
      </c>
      <c r="I641" s="89">
        <v>8.0199999999999994E-2</v>
      </c>
    </row>
    <row r="642" spans="1:9" x14ac:dyDescent="0.2">
      <c r="A642" s="233" t="s">
        <v>165</v>
      </c>
      <c r="B642" s="234"/>
      <c r="C642" s="234"/>
      <c r="D642" s="87">
        <v>0.1711</v>
      </c>
      <c r="E642" s="89">
        <v>0.52129999999999999</v>
      </c>
      <c r="F642" s="89">
        <v>0.10780000000000001</v>
      </c>
      <c r="G642" s="89">
        <v>3.56E-2</v>
      </c>
      <c r="H642" s="89">
        <v>0.25559999999999999</v>
      </c>
      <c r="I642" s="89">
        <v>7.3999999999999996E-2</v>
      </c>
    </row>
    <row r="643" spans="1:9" x14ac:dyDescent="0.2">
      <c r="A643" s="233" t="s">
        <v>166</v>
      </c>
      <c r="B643" s="234"/>
      <c r="C643" s="234"/>
      <c r="D643" s="87">
        <v>0.1648</v>
      </c>
      <c r="E643" s="89">
        <v>0.50339999999999996</v>
      </c>
      <c r="F643" s="89">
        <v>0.10299999999999999</v>
      </c>
      <c r="G643" s="89">
        <v>3.3500000000000002E-2</v>
      </c>
      <c r="H643" s="89">
        <v>0.24790000000000001</v>
      </c>
      <c r="I643" s="89">
        <v>7.3599999999999999E-2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5.4954283430471339E-2</v>
      </c>
      <c r="C772" s="96">
        <f t="shared" ref="C772:C779" si="24">-D68/$B$58</f>
        <v>-5.5198865238488715E-2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8.8854302800860138E-2</v>
      </c>
      <c r="C773" s="96">
        <f t="shared" si="24"/>
        <v>-7.8909201915461732E-2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2.7882326113981254E-2</v>
      </c>
      <c r="C774" s="96">
        <f t="shared" si="24"/>
        <v>-2.6269557349836579E-2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5.6828184651296222E-2</v>
      </c>
      <c r="C775" s="96">
        <f t="shared" si="24"/>
        <v>-5.8682470288520715E-2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8.0017482388883843E-2</v>
      </c>
      <c r="C776" s="96">
        <f t="shared" si="24"/>
        <v>-9.0227393652887539E-2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6.3646438913394748E-2</v>
      </c>
      <c r="C777" s="96">
        <f t="shared" si="24"/>
        <v>-6.987193475856894E-2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5.7803446948428178E-2</v>
      </c>
      <c r="C778" s="96">
        <f t="shared" si="24"/>
        <v>-6.8239550410823885E-2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5.6197421041146139E-2</v>
      </c>
      <c r="C779" s="96">
        <f t="shared" si="24"/>
        <v>-6.6417140096950017E-2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105.91</v>
      </c>
      <c r="D785" s="97">
        <v>132.6</v>
      </c>
      <c r="E785" s="97">
        <v>113.43</v>
      </c>
      <c r="F785" s="97">
        <v>113</v>
      </c>
      <c r="G785" s="94">
        <v>57.76</v>
      </c>
      <c r="H785" s="97">
        <v>69.17</v>
      </c>
      <c r="I785" s="97">
        <v>51.72</v>
      </c>
      <c r="J785" s="97">
        <v>53.51</v>
      </c>
      <c r="K785" s="94">
        <v>12.7</v>
      </c>
      <c r="L785" s="94">
        <v>18.559999999999999</v>
      </c>
      <c r="M785" s="94">
        <v>18.059999999999999</v>
      </c>
      <c r="N785" s="97">
        <v>15.04</v>
      </c>
      <c r="O785" s="94">
        <v>2.5299999999999998</v>
      </c>
      <c r="P785" s="94">
        <v>2.71</v>
      </c>
      <c r="Q785" s="94">
        <v>3.02</v>
      </c>
      <c r="R785" s="97">
        <v>2.4</v>
      </c>
      <c r="W785" s="93"/>
    </row>
    <row r="786" spans="1:23" x14ac:dyDescent="0.2">
      <c r="A786" s="94"/>
      <c r="B786" s="94" t="s">
        <v>225</v>
      </c>
      <c r="C786" s="94">
        <v>108.31</v>
      </c>
      <c r="D786" s="97">
        <v>126.93</v>
      </c>
      <c r="E786" s="97">
        <v>122.68</v>
      </c>
      <c r="F786" s="97">
        <v>112.44</v>
      </c>
      <c r="G786" s="94">
        <v>57.33</v>
      </c>
      <c r="H786" s="97">
        <v>62.2</v>
      </c>
      <c r="I786" s="97">
        <v>53.76</v>
      </c>
      <c r="J786" s="97">
        <v>51.91</v>
      </c>
      <c r="K786" s="94">
        <v>13.99</v>
      </c>
      <c r="L786" s="94">
        <v>18.739999999999998</v>
      </c>
      <c r="M786" s="94">
        <v>22.5</v>
      </c>
      <c r="N786" s="97">
        <v>18</v>
      </c>
      <c r="O786" s="94">
        <v>2.71</v>
      </c>
      <c r="P786" s="94">
        <v>2.96</v>
      </c>
      <c r="Q786" s="94">
        <v>3.88</v>
      </c>
      <c r="R786" s="97">
        <v>3.58</v>
      </c>
      <c r="W786" s="93"/>
    </row>
    <row r="787" spans="1:23" x14ac:dyDescent="0.2">
      <c r="A787" s="94"/>
      <c r="B787" s="94" t="s">
        <v>226</v>
      </c>
      <c r="C787" s="94">
        <v>122.62</v>
      </c>
      <c r="D787" s="97">
        <v>127.67</v>
      </c>
      <c r="E787" s="97">
        <v>138.27000000000001</v>
      </c>
      <c r="F787" s="97">
        <v>137.16</v>
      </c>
      <c r="G787" s="94">
        <v>61.22</v>
      </c>
      <c r="H787" s="97">
        <v>57.15</v>
      </c>
      <c r="I787" s="97">
        <v>61.59</v>
      </c>
      <c r="J787" s="97">
        <v>58.01</v>
      </c>
      <c r="K787" s="94">
        <v>18.43</v>
      </c>
      <c r="L787" s="94">
        <v>20.53</v>
      </c>
      <c r="M787" s="94">
        <v>24.97</v>
      </c>
      <c r="N787" s="97">
        <v>20.84</v>
      </c>
      <c r="O787" s="94">
        <v>4.1900000000000004</v>
      </c>
      <c r="P787" s="94">
        <v>5.24</v>
      </c>
      <c r="Q787" s="94">
        <v>5.18</v>
      </c>
      <c r="R787" s="97">
        <v>5.36</v>
      </c>
      <c r="W787" s="93"/>
    </row>
    <row r="788" spans="1:23" x14ac:dyDescent="0.2">
      <c r="A788" s="94"/>
      <c r="B788" s="94" t="s">
        <v>227</v>
      </c>
      <c r="C788" s="94">
        <v>116.82</v>
      </c>
      <c r="D788" s="97">
        <v>88.83</v>
      </c>
      <c r="E788" s="97">
        <v>134.76</v>
      </c>
      <c r="F788" s="97">
        <v>129.09</v>
      </c>
      <c r="G788" s="94">
        <v>57.52</v>
      </c>
      <c r="H788" s="97">
        <v>35.94</v>
      </c>
      <c r="I788" s="97">
        <v>55.36</v>
      </c>
      <c r="J788" s="97">
        <v>53.14</v>
      </c>
      <c r="K788" s="94">
        <v>16.27</v>
      </c>
      <c r="L788" s="94">
        <v>16.27</v>
      </c>
      <c r="M788" s="94">
        <v>24.04</v>
      </c>
      <c r="N788" s="97">
        <v>21.82</v>
      </c>
      <c r="O788" s="94">
        <v>3.45</v>
      </c>
      <c r="P788" s="94">
        <v>2.84</v>
      </c>
      <c r="Q788" s="94">
        <v>5.12</v>
      </c>
      <c r="R788" s="97">
        <v>4.07</v>
      </c>
      <c r="W788" s="93"/>
    </row>
    <row r="789" spans="1:23" x14ac:dyDescent="0.2">
      <c r="A789" s="94"/>
      <c r="B789" s="94" t="s">
        <v>228</v>
      </c>
      <c r="C789" s="94">
        <v>130.44999999999999</v>
      </c>
      <c r="D789" s="97">
        <v>96.05</v>
      </c>
      <c r="E789" s="97">
        <v>138.46</v>
      </c>
      <c r="F789" s="97">
        <v>145.49</v>
      </c>
      <c r="G789" s="94">
        <v>62.14</v>
      </c>
      <c r="H789" s="97">
        <v>39.08</v>
      </c>
      <c r="I789" s="97">
        <v>54.5</v>
      </c>
      <c r="J789" s="97">
        <v>61.46</v>
      </c>
      <c r="K789" s="94">
        <v>20.71</v>
      </c>
      <c r="L789" s="94">
        <v>17.690000000000001</v>
      </c>
      <c r="M789" s="94">
        <v>25.28</v>
      </c>
      <c r="N789" s="97">
        <v>28.3</v>
      </c>
      <c r="O789" s="94">
        <v>3.33</v>
      </c>
      <c r="P789" s="94">
        <v>2.9</v>
      </c>
      <c r="Q789" s="94">
        <v>5.0599999999999996</v>
      </c>
      <c r="R789" s="97">
        <v>5.49</v>
      </c>
      <c r="W789" s="93"/>
    </row>
    <row r="790" spans="1:23" x14ac:dyDescent="0.2">
      <c r="A790" s="94"/>
      <c r="B790" s="94" t="s">
        <v>229</v>
      </c>
      <c r="C790" s="94">
        <v>129.58000000000001</v>
      </c>
      <c r="D790" s="97">
        <v>135.69</v>
      </c>
      <c r="E790" s="97">
        <v>137.22999999999999</v>
      </c>
      <c r="F790" s="97">
        <v>148.32</v>
      </c>
      <c r="G790" s="94">
        <v>61.34</v>
      </c>
      <c r="H790" s="97">
        <v>53.69</v>
      </c>
      <c r="I790" s="97">
        <v>60.04</v>
      </c>
      <c r="J790" s="97">
        <v>63.8</v>
      </c>
      <c r="K790" s="94">
        <v>19.23</v>
      </c>
      <c r="L790" s="94">
        <v>26.02</v>
      </c>
      <c r="M790" s="94">
        <v>24.17</v>
      </c>
      <c r="N790" s="97">
        <v>25.46</v>
      </c>
      <c r="O790" s="94">
        <v>3.82</v>
      </c>
      <c r="P790" s="94">
        <v>3.14</v>
      </c>
      <c r="Q790" s="94">
        <v>4.5599999999999996</v>
      </c>
      <c r="R790" s="97">
        <v>5.61</v>
      </c>
      <c r="W790" s="93"/>
    </row>
    <row r="791" spans="1:23" x14ac:dyDescent="0.2">
      <c r="A791" s="94"/>
      <c r="B791" s="94" t="s">
        <v>230</v>
      </c>
      <c r="C791" s="94">
        <v>126.62</v>
      </c>
      <c r="D791" s="97">
        <v>119.16</v>
      </c>
      <c r="E791" s="97">
        <v>118.98</v>
      </c>
      <c r="F791" s="97">
        <v>134.13999999999999</v>
      </c>
      <c r="G791" s="94">
        <v>65.53</v>
      </c>
      <c r="H791" s="97">
        <v>51.66</v>
      </c>
      <c r="I791" s="97">
        <v>51.91</v>
      </c>
      <c r="J791" s="97">
        <v>60.66</v>
      </c>
      <c r="K791" s="94">
        <v>18.37</v>
      </c>
      <c r="L791" s="94">
        <v>20.71</v>
      </c>
      <c r="M791" s="94">
        <v>20.41</v>
      </c>
      <c r="N791" s="97">
        <v>23.61</v>
      </c>
      <c r="O791" s="94">
        <v>2.84</v>
      </c>
      <c r="P791" s="94">
        <v>4.32</v>
      </c>
      <c r="Q791" s="94">
        <v>4.25</v>
      </c>
      <c r="R791" s="97">
        <v>4.1900000000000004</v>
      </c>
      <c r="W791" s="93"/>
    </row>
    <row r="792" spans="1:23" x14ac:dyDescent="0.2">
      <c r="A792" s="94"/>
      <c r="B792" s="94" t="s">
        <v>231</v>
      </c>
      <c r="C792" s="94">
        <v>123.66</v>
      </c>
      <c r="D792" s="97">
        <v>120.03</v>
      </c>
      <c r="E792" s="97">
        <v>129.09</v>
      </c>
      <c r="F792" s="97">
        <v>143.13999999999999</v>
      </c>
      <c r="G792" s="94">
        <v>60.35</v>
      </c>
      <c r="H792" s="97">
        <v>50.24</v>
      </c>
      <c r="I792" s="97">
        <v>55.91</v>
      </c>
      <c r="J792" s="97">
        <v>64.91</v>
      </c>
      <c r="K792" s="94">
        <v>19.79</v>
      </c>
      <c r="L792" s="94">
        <v>23.12</v>
      </c>
      <c r="M792" s="94">
        <v>22.32</v>
      </c>
      <c r="N792" s="97">
        <v>23.86</v>
      </c>
      <c r="O792" s="94">
        <v>3.51</v>
      </c>
      <c r="P792" s="94">
        <v>3.51</v>
      </c>
      <c r="Q792" s="94">
        <v>4.38</v>
      </c>
      <c r="R792" s="97">
        <v>5.49</v>
      </c>
      <c r="W792" s="93"/>
    </row>
    <row r="793" spans="1:23" x14ac:dyDescent="0.2">
      <c r="A793" s="94"/>
      <c r="B793" s="94" t="s">
        <v>232</v>
      </c>
      <c r="C793" s="94">
        <v>127.61</v>
      </c>
      <c r="D793" s="97">
        <v>118.3</v>
      </c>
      <c r="E793" s="97">
        <v>126.19</v>
      </c>
      <c r="F793" s="97">
        <v>135.07</v>
      </c>
      <c r="G793" s="94">
        <v>61.65</v>
      </c>
      <c r="H793" s="97">
        <v>50.24</v>
      </c>
      <c r="I793" s="97">
        <v>54.5</v>
      </c>
      <c r="J793" s="97">
        <v>63</v>
      </c>
      <c r="K793" s="94">
        <v>17.940000000000001</v>
      </c>
      <c r="L793" s="94">
        <v>19.36</v>
      </c>
      <c r="M793" s="94">
        <v>18.989999999999998</v>
      </c>
      <c r="N793" s="97">
        <v>21.51</v>
      </c>
      <c r="O793" s="94">
        <v>4.25</v>
      </c>
      <c r="P793" s="94">
        <v>3.76</v>
      </c>
      <c r="Q793" s="94">
        <v>4.75</v>
      </c>
      <c r="R793" s="97">
        <v>5.98</v>
      </c>
      <c r="W793" s="93"/>
    </row>
    <row r="794" spans="1:23" x14ac:dyDescent="0.2">
      <c r="A794" s="94"/>
      <c r="B794" s="94" t="s">
        <v>233</v>
      </c>
      <c r="C794" s="94">
        <v>138.46</v>
      </c>
      <c r="D794" s="97">
        <v>115.83</v>
      </c>
      <c r="E794" s="97">
        <v>133.71</v>
      </c>
      <c r="F794" s="97">
        <v>135.5</v>
      </c>
      <c r="G794" s="94">
        <v>68.12</v>
      </c>
      <c r="H794" s="97">
        <v>50.37</v>
      </c>
      <c r="I794" s="97">
        <v>57.7</v>
      </c>
      <c r="J794" s="97">
        <v>63.13</v>
      </c>
      <c r="K794" s="94">
        <v>19.170000000000002</v>
      </c>
      <c r="L794" s="94">
        <v>19.3</v>
      </c>
      <c r="M794" s="94">
        <v>21.7</v>
      </c>
      <c r="N794" s="97">
        <v>21.95</v>
      </c>
      <c r="O794" s="94">
        <v>3.88</v>
      </c>
      <c r="P794" s="94">
        <v>3.14</v>
      </c>
      <c r="Q794" s="94">
        <v>4.01</v>
      </c>
      <c r="R794" s="97">
        <v>4.6900000000000004</v>
      </c>
      <c r="W794" s="93"/>
    </row>
    <row r="795" spans="1:23" x14ac:dyDescent="0.2">
      <c r="A795" s="94"/>
      <c r="B795" s="94" t="s">
        <v>234</v>
      </c>
      <c r="C795" s="94">
        <v>126.99</v>
      </c>
      <c r="D795" s="97">
        <v>111.46</v>
      </c>
      <c r="E795" s="97">
        <v>137.29</v>
      </c>
      <c r="F795" s="97">
        <v>125.33</v>
      </c>
      <c r="G795" s="94">
        <v>62.08</v>
      </c>
      <c r="H795" s="97">
        <v>47.22</v>
      </c>
      <c r="I795" s="97">
        <v>62.26</v>
      </c>
      <c r="J795" s="97">
        <v>58.63</v>
      </c>
      <c r="K795" s="94">
        <v>20.41</v>
      </c>
      <c r="L795" s="94">
        <v>20.9</v>
      </c>
      <c r="M795" s="94">
        <v>19.170000000000002</v>
      </c>
      <c r="N795" s="97">
        <v>19.91</v>
      </c>
      <c r="O795" s="94">
        <v>3.02</v>
      </c>
      <c r="P795" s="94">
        <v>3.39</v>
      </c>
      <c r="Q795" s="94">
        <v>4.5</v>
      </c>
      <c r="R795" s="97">
        <v>3.82</v>
      </c>
      <c r="W795" s="93"/>
    </row>
    <row r="796" spans="1:23" x14ac:dyDescent="0.2">
      <c r="A796" s="94"/>
      <c r="B796" s="94" t="s">
        <v>235</v>
      </c>
      <c r="C796" s="94">
        <v>119.53</v>
      </c>
      <c r="D796" s="97">
        <v>109.42</v>
      </c>
      <c r="E796" s="97">
        <v>117.93</v>
      </c>
      <c r="F796" s="97"/>
      <c r="G796" s="94">
        <v>60.41</v>
      </c>
      <c r="H796" s="97">
        <v>46.54</v>
      </c>
      <c r="I796" s="97">
        <v>54.43</v>
      </c>
      <c r="J796" s="97"/>
      <c r="K796" s="94">
        <v>17.82</v>
      </c>
      <c r="L796" s="94">
        <v>17.510000000000002</v>
      </c>
      <c r="M796" s="94">
        <v>16.64</v>
      </c>
      <c r="N796" s="97"/>
      <c r="O796" s="94">
        <v>1.97</v>
      </c>
      <c r="P796" s="94">
        <v>2.65</v>
      </c>
      <c r="Q796" s="94">
        <v>3.33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0.18</v>
      </c>
      <c r="D801" s="97">
        <v>0.18</v>
      </c>
      <c r="E801" s="97">
        <v>0.18</v>
      </c>
      <c r="F801" s="97">
        <v>0</v>
      </c>
      <c r="G801" s="94">
        <v>13.93</v>
      </c>
      <c r="H801" s="97">
        <v>17.2</v>
      </c>
      <c r="I801" s="97">
        <v>22.32</v>
      </c>
      <c r="J801" s="97">
        <v>19.79</v>
      </c>
      <c r="K801" s="94">
        <v>1.85</v>
      </c>
      <c r="L801" s="94">
        <v>1.79</v>
      </c>
      <c r="M801" s="94">
        <v>1.97</v>
      </c>
      <c r="N801" s="97">
        <v>3.08</v>
      </c>
      <c r="O801" s="94">
        <v>16.95</v>
      </c>
      <c r="P801" s="94">
        <v>22.99</v>
      </c>
      <c r="Q801" s="94">
        <v>16.149999999999999</v>
      </c>
      <c r="R801" s="97">
        <v>19.170000000000002</v>
      </c>
    </row>
    <row r="802" spans="1:18" x14ac:dyDescent="0.2">
      <c r="A802" s="94"/>
      <c r="B802" s="94" t="s">
        <v>225</v>
      </c>
      <c r="C802" s="94">
        <v>0.43</v>
      </c>
      <c r="D802" s="97">
        <v>0.25</v>
      </c>
      <c r="E802" s="97">
        <v>0.25</v>
      </c>
      <c r="F802" s="97">
        <v>0.06</v>
      </c>
      <c r="G802" s="94">
        <v>12.64</v>
      </c>
      <c r="H802" s="97">
        <v>17.82</v>
      </c>
      <c r="I802" s="97">
        <v>20.22</v>
      </c>
      <c r="J802" s="97">
        <v>15.35</v>
      </c>
      <c r="K802" s="94">
        <v>2.2200000000000002</v>
      </c>
      <c r="L802" s="94">
        <v>2.84</v>
      </c>
      <c r="M802" s="94">
        <v>2.65</v>
      </c>
      <c r="N802" s="97">
        <v>2.59</v>
      </c>
      <c r="O802" s="94">
        <v>18.989999999999998</v>
      </c>
      <c r="P802" s="94">
        <v>22.13</v>
      </c>
      <c r="Q802" s="94">
        <v>19.420000000000002</v>
      </c>
      <c r="R802" s="97">
        <v>20.96</v>
      </c>
    </row>
    <row r="803" spans="1:18" x14ac:dyDescent="0.2">
      <c r="A803" s="94"/>
      <c r="B803" s="94" t="s">
        <v>226</v>
      </c>
      <c r="C803" s="94">
        <v>0.55000000000000004</v>
      </c>
      <c r="D803" s="97">
        <v>0.25</v>
      </c>
      <c r="E803" s="97">
        <v>0.31</v>
      </c>
      <c r="F803" s="97">
        <v>0.25</v>
      </c>
      <c r="G803" s="94">
        <v>14.43</v>
      </c>
      <c r="H803" s="97">
        <v>17.940000000000001</v>
      </c>
      <c r="I803" s="97">
        <v>23.24</v>
      </c>
      <c r="J803" s="97">
        <v>22.38</v>
      </c>
      <c r="K803" s="94">
        <v>1.6</v>
      </c>
      <c r="L803" s="94">
        <v>2.71</v>
      </c>
      <c r="M803" s="94">
        <v>1.91</v>
      </c>
      <c r="N803" s="97">
        <v>4.8099999999999996</v>
      </c>
      <c r="O803" s="94">
        <v>22.19</v>
      </c>
      <c r="P803" s="94">
        <v>23.86</v>
      </c>
      <c r="Q803" s="94">
        <v>21.08</v>
      </c>
      <c r="R803" s="97">
        <v>25.52</v>
      </c>
    </row>
    <row r="804" spans="1:18" x14ac:dyDescent="0.2">
      <c r="A804" s="94"/>
      <c r="B804" s="94" t="s">
        <v>227</v>
      </c>
      <c r="C804" s="94">
        <v>0.12</v>
      </c>
      <c r="D804" s="97">
        <v>0.12</v>
      </c>
      <c r="E804" s="97">
        <v>0.18</v>
      </c>
      <c r="F804" s="97">
        <v>0.12</v>
      </c>
      <c r="G804" s="94">
        <v>16.52</v>
      </c>
      <c r="H804" s="97">
        <v>15.41</v>
      </c>
      <c r="I804" s="97">
        <v>24.29</v>
      </c>
      <c r="J804" s="97">
        <v>22.32</v>
      </c>
      <c r="K804" s="94">
        <v>1.36</v>
      </c>
      <c r="L804" s="94">
        <v>1.6</v>
      </c>
      <c r="M804" s="94">
        <v>1.48</v>
      </c>
      <c r="N804" s="97">
        <v>2.77</v>
      </c>
      <c r="O804" s="94">
        <v>21.58</v>
      </c>
      <c r="P804" s="94">
        <v>16.64</v>
      </c>
      <c r="Q804" s="94">
        <v>24.29</v>
      </c>
      <c r="R804" s="97">
        <v>24.84</v>
      </c>
    </row>
    <row r="805" spans="1:18" x14ac:dyDescent="0.2">
      <c r="A805" s="94"/>
      <c r="B805" s="94" t="s">
        <v>228</v>
      </c>
      <c r="C805" s="94">
        <v>0.12</v>
      </c>
      <c r="D805" s="97">
        <v>0.06</v>
      </c>
      <c r="E805" s="97">
        <v>0.31</v>
      </c>
      <c r="F805" s="97">
        <v>0.12</v>
      </c>
      <c r="G805" s="94">
        <v>20.78</v>
      </c>
      <c r="H805" s="97">
        <v>16.09</v>
      </c>
      <c r="I805" s="97">
        <v>26.82</v>
      </c>
      <c r="J805" s="97">
        <v>23.73</v>
      </c>
      <c r="K805" s="94">
        <v>2.16</v>
      </c>
      <c r="L805" s="94">
        <v>1.36</v>
      </c>
      <c r="M805" s="94">
        <v>1.79</v>
      </c>
      <c r="N805" s="97">
        <v>2.59</v>
      </c>
      <c r="O805" s="94">
        <v>21.21</v>
      </c>
      <c r="P805" s="94">
        <v>18.86</v>
      </c>
      <c r="Q805" s="94">
        <v>24.72</v>
      </c>
      <c r="R805" s="97">
        <v>23.8</v>
      </c>
    </row>
    <row r="806" spans="1:18" x14ac:dyDescent="0.2">
      <c r="A806" s="94"/>
      <c r="B806" s="94" t="s">
        <v>229</v>
      </c>
      <c r="C806" s="94">
        <v>0.43</v>
      </c>
      <c r="D806" s="97">
        <v>0.18</v>
      </c>
      <c r="E806" s="97">
        <v>0.25</v>
      </c>
      <c r="F806" s="97">
        <v>0.55000000000000004</v>
      </c>
      <c r="G806" s="94">
        <v>20.28</v>
      </c>
      <c r="H806" s="97">
        <v>24.54</v>
      </c>
      <c r="I806" s="97">
        <v>21.33</v>
      </c>
      <c r="J806" s="97">
        <v>22.99</v>
      </c>
      <c r="K806" s="94">
        <v>1.97</v>
      </c>
      <c r="L806" s="94">
        <v>3.02</v>
      </c>
      <c r="M806" s="94">
        <v>2.34</v>
      </c>
      <c r="N806" s="97">
        <v>4.32</v>
      </c>
      <c r="O806" s="94">
        <v>22.5</v>
      </c>
      <c r="P806" s="94">
        <v>25.09</v>
      </c>
      <c r="Q806" s="94">
        <v>24.54</v>
      </c>
      <c r="R806" s="97">
        <v>25.58</v>
      </c>
    </row>
    <row r="807" spans="1:18" x14ac:dyDescent="0.2">
      <c r="A807" s="94"/>
      <c r="B807" s="94" t="s">
        <v>230</v>
      </c>
      <c r="C807" s="94">
        <v>0.25</v>
      </c>
      <c r="D807" s="97">
        <v>0.06</v>
      </c>
      <c r="E807" s="97">
        <v>0.06</v>
      </c>
      <c r="F807" s="97">
        <v>0.18</v>
      </c>
      <c r="G807" s="94">
        <v>17.45</v>
      </c>
      <c r="H807" s="97">
        <v>17.940000000000001</v>
      </c>
      <c r="I807" s="97">
        <v>19.91</v>
      </c>
      <c r="J807" s="97">
        <v>20.9</v>
      </c>
      <c r="K807" s="94">
        <v>2.1</v>
      </c>
      <c r="L807" s="94">
        <v>2.4700000000000002</v>
      </c>
      <c r="M807" s="94">
        <v>2.65</v>
      </c>
      <c r="N807" s="97">
        <v>3.21</v>
      </c>
      <c r="O807" s="94">
        <v>20.100000000000001</v>
      </c>
      <c r="P807" s="94">
        <v>22.01</v>
      </c>
      <c r="Q807" s="94">
        <v>19.79</v>
      </c>
      <c r="R807" s="97">
        <v>21.39</v>
      </c>
    </row>
    <row r="808" spans="1:18" x14ac:dyDescent="0.2">
      <c r="A808" s="94"/>
      <c r="B808" s="94" t="s">
        <v>231</v>
      </c>
      <c r="C808" s="94">
        <v>0.06</v>
      </c>
      <c r="D808" s="97">
        <v>0</v>
      </c>
      <c r="E808" s="97">
        <v>0.12</v>
      </c>
      <c r="F808" s="97">
        <v>0.18</v>
      </c>
      <c r="G808" s="94">
        <v>16.03</v>
      </c>
      <c r="H808" s="97">
        <v>19.170000000000002</v>
      </c>
      <c r="I808" s="97">
        <v>22.25</v>
      </c>
      <c r="J808" s="97">
        <v>21.14</v>
      </c>
      <c r="K808" s="94">
        <v>2.0299999999999998</v>
      </c>
      <c r="L808" s="94">
        <v>1.6</v>
      </c>
      <c r="M808" s="94">
        <v>2.5299999999999998</v>
      </c>
      <c r="N808" s="97">
        <v>2.5299999999999998</v>
      </c>
      <c r="O808" s="94">
        <v>21.88</v>
      </c>
      <c r="P808" s="94">
        <v>22.38</v>
      </c>
      <c r="Q808" s="94">
        <v>21.58</v>
      </c>
      <c r="R808" s="97">
        <v>25.03</v>
      </c>
    </row>
    <row r="809" spans="1:18" x14ac:dyDescent="0.2">
      <c r="A809" s="94"/>
      <c r="B809" s="94" t="s">
        <v>232</v>
      </c>
      <c r="C809" s="94">
        <v>0.43</v>
      </c>
      <c r="D809" s="97">
        <v>0</v>
      </c>
      <c r="E809" s="97">
        <v>0.12</v>
      </c>
      <c r="F809" s="97">
        <v>0.25</v>
      </c>
      <c r="G809" s="94">
        <v>19.05</v>
      </c>
      <c r="H809" s="97">
        <v>19.850000000000001</v>
      </c>
      <c r="I809" s="97">
        <v>22.07</v>
      </c>
      <c r="J809" s="97">
        <v>18.739999999999998</v>
      </c>
      <c r="K809" s="94">
        <v>1.79</v>
      </c>
      <c r="L809" s="94">
        <v>2.0299999999999998</v>
      </c>
      <c r="M809" s="94">
        <v>2.77</v>
      </c>
      <c r="N809" s="97">
        <v>2.0299999999999998</v>
      </c>
      <c r="O809" s="94">
        <v>22.5</v>
      </c>
      <c r="P809" s="94">
        <v>23.06</v>
      </c>
      <c r="Q809" s="94">
        <v>22.99</v>
      </c>
      <c r="R809" s="97">
        <v>23.55</v>
      </c>
    </row>
    <row r="810" spans="1:18" x14ac:dyDescent="0.2">
      <c r="A810" s="94"/>
      <c r="B810" s="94" t="s">
        <v>233</v>
      </c>
      <c r="C810" s="94">
        <v>0.62</v>
      </c>
      <c r="D810" s="97">
        <v>0.06</v>
      </c>
      <c r="E810" s="97">
        <v>0.43</v>
      </c>
      <c r="F810" s="97">
        <v>0.25</v>
      </c>
      <c r="G810" s="94">
        <v>20.41</v>
      </c>
      <c r="H810" s="97">
        <v>17.88</v>
      </c>
      <c r="I810" s="97">
        <v>24.04</v>
      </c>
      <c r="J810" s="97">
        <v>23.12</v>
      </c>
      <c r="K810" s="94">
        <v>1.97</v>
      </c>
      <c r="L810" s="94">
        <v>1.73</v>
      </c>
      <c r="M810" s="94">
        <v>2.34</v>
      </c>
      <c r="N810" s="97">
        <v>2.4700000000000002</v>
      </c>
      <c r="O810" s="94">
        <v>24.29</v>
      </c>
      <c r="P810" s="94">
        <v>23.36</v>
      </c>
      <c r="Q810" s="94">
        <v>23.49</v>
      </c>
      <c r="R810" s="97">
        <v>19.91</v>
      </c>
    </row>
    <row r="811" spans="1:18" x14ac:dyDescent="0.2">
      <c r="A811" s="94"/>
      <c r="B811" s="94" t="s">
        <v>234</v>
      </c>
      <c r="C811" s="94">
        <v>0.18</v>
      </c>
      <c r="D811" s="97">
        <v>0.18</v>
      </c>
      <c r="E811" s="97">
        <v>0.12</v>
      </c>
      <c r="F811" s="97">
        <v>0.31</v>
      </c>
      <c r="G811" s="94">
        <v>17.38</v>
      </c>
      <c r="H811" s="97">
        <v>18.190000000000001</v>
      </c>
      <c r="I811" s="97">
        <v>22.5</v>
      </c>
      <c r="J811" s="97">
        <v>20.47</v>
      </c>
      <c r="K811" s="94">
        <v>2.1</v>
      </c>
      <c r="L811" s="94">
        <v>1.36</v>
      </c>
      <c r="M811" s="94">
        <v>4.13</v>
      </c>
      <c r="N811" s="97">
        <v>3.02</v>
      </c>
      <c r="O811" s="94">
        <v>21.82</v>
      </c>
      <c r="P811" s="94">
        <v>20.22</v>
      </c>
      <c r="Q811" s="94">
        <v>24.6</v>
      </c>
      <c r="R811" s="97">
        <v>19.170000000000002</v>
      </c>
    </row>
    <row r="812" spans="1:18" x14ac:dyDescent="0.2">
      <c r="A812" s="94"/>
      <c r="B812" s="94" t="s">
        <v>235</v>
      </c>
      <c r="C812" s="94">
        <v>0.31</v>
      </c>
      <c r="D812" s="97">
        <v>0.18</v>
      </c>
      <c r="E812" s="97">
        <v>0.06</v>
      </c>
      <c r="F812" s="97"/>
      <c r="G812" s="94">
        <v>17.260000000000002</v>
      </c>
      <c r="H812" s="97">
        <v>21.39</v>
      </c>
      <c r="I812" s="97">
        <v>20.65</v>
      </c>
      <c r="J812" s="97"/>
      <c r="K812" s="94">
        <v>1.1100000000000001</v>
      </c>
      <c r="L812" s="94">
        <v>0.92</v>
      </c>
      <c r="M812" s="94">
        <v>2.84</v>
      </c>
      <c r="N812" s="97"/>
      <c r="O812" s="94">
        <v>20.65</v>
      </c>
      <c r="P812" s="94">
        <v>20.22</v>
      </c>
      <c r="Q812" s="94">
        <v>19.97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1052974</v>
      </c>
      <c r="D818" s="101">
        <v>235230</v>
      </c>
      <c r="E818" s="101">
        <v>808346</v>
      </c>
      <c r="F818" s="101">
        <v>205018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1051520</v>
      </c>
      <c r="D819" s="101">
        <v>233198</v>
      </c>
      <c r="E819" s="101">
        <v>806656</v>
      </c>
      <c r="F819" s="101">
        <v>204732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1044867</v>
      </c>
      <c r="D820" s="101">
        <v>232604</v>
      </c>
      <c r="E820" s="101">
        <v>803398</v>
      </c>
      <c r="F820" s="101">
        <v>194876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1043622</v>
      </c>
      <c r="D821" s="101">
        <v>231523</v>
      </c>
      <c r="E821" s="101">
        <v>803006</v>
      </c>
      <c r="F821" s="101">
        <v>194692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1039270</v>
      </c>
      <c r="D822" s="101">
        <v>229753</v>
      </c>
      <c r="E822" s="101">
        <v>801415</v>
      </c>
      <c r="F822" s="101">
        <v>194325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1030055</v>
      </c>
      <c r="D823" s="101">
        <v>230414</v>
      </c>
      <c r="E823" s="101">
        <v>793883</v>
      </c>
      <c r="F823" s="101">
        <v>197293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993318</v>
      </c>
      <c r="D824" s="101">
        <v>230102</v>
      </c>
      <c r="E824" s="101">
        <v>760644</v>
      </c>
      <c r="F824" s="101">
        <v>197718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997061</v>
      </c>
      <c r="D825" s="101">
        <v>231938</v>
      </c>
      <c r="E825" s="101">
        <v>762264</v>
      </c>
      <c r="F825" s="101">
        <v>200361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995399</v>
      </c>
      <c r="D826" s="101">
        <v>231196</v>
      </c>
      <c r="E826" s="101">
        <v>759428</v>
      </c>
      <c r="F826" s="101">
        <v>199833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984243</v>
      </c>
      <c r="D827" s="101">
        <v>232898</v>
      </c>
      <c r="E827" s="101">
        <v>745345</v>
      </c>
      <c r="F827" s="101">
        <v>200667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986907</v>
      </c>
      <c r="D828" s="101">
        <v>231478</v>
      </c>
      <c r="E828" s="101">
        <v>749023</v>
      </c>
      <c r="F828" s="101">
        <v>202149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986028</v>
      </c>
      <c r="D829" s="101">
        <v>230706</v>
      </c>
      <c r="E829" s="101">
        <v>748410</v>
      </c>
      <c r="F829" s="101">
        <v>202387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988510</v>
      </c>
      <c r="D830" s="101">
        <v>234175</v>
      </c>
      <c r="E830" s="101">
        <v>746807</v>
      </c>
      <c r="F830" s="101">
        <v>208197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1772092</v>
      </c>
      <c r="D836" s="101">
        <v>507023</v>
      </c>
      <c r="E836" s="101">
        <v>961084</v>
      </c>
      <c r="F836" s="101">
        <v>251307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1762050</v>
      </c>
      <c r="D837" s="101">
        <v>501390</v>
      </c>
      <c r="E837" s="101">
        <v>957821</v>
      </c>
      <c r="F837" s="101">
        <v>251452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1747919</v>
      </c>
      <c r="D838" s="101">
        <v>510163</v>
      </c>
      <c r="E838" s="101">
        <v>951564</v>
      </c>
      <c r="F838" s="101">
        <v>234438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1754420</v>
      </c>
      <c r="D839" s="101">
        <v>516577</v>
      </c>
      <c r="E839" s="101">
        <v>951042</v>
      </c>
      <c r="F839" s="101">
        <v>234865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1758282</v>
      </c>
      <c r="D840" s="101">
        <v>521600</v>
      </c>
      <c r="E840" s="101">
        <v>949815</v>
      </c>
      <c r="F840" s="101">
        <v>235093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1761738</v>
      </c>
      <c r="D841" s="101">
        <v>527068</v>
      </c>
      <c r="E841" s="101">
        <v>944394</v>
      </c>
      <c r="F841" s="101">
        <v>240740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1782542</v>
      </c>
      <c r="D842" s="101">
        <v>538969</v>
      </c>
      <c r="E842" s="101">
        <v>951394</v>
      </c>
      <c r="F842" s="101">
        <v>242344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1803124</v>
      </c>
      <c r="D843" s="101">
        <v>548195</v>
      </c>
      <c r="E843" s="101">
        <v>957877</v>
      </c>
      <c r="F843" s="101">
        <v>246849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1798664</v>
      </c>
      <c r="D844" s="101">
        <v>548906</v>
      </c>
      <c r="E844" s="101">
        <v>952557</v>
      </c>
      <c r="F844" s="101">
        <v>246443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1786374</v>
      </c>
      <c r="D845" s="101">
        <v>557532</v>
      </c>
      <c r="E845" s="101">
        <v>929556</v>
      </c>
      <c r="F845" s="101">
        <v>247480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1779908</v>
      </c>
      <c r="D846" s="101">
        <v>546472</v>
      </c>
      <c r="E846" s="101">
        <v>935501</v>
      </c>
      <c r="F846" s="101">
        <v>247503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1778977</v>
      </c>
      <c r="D847" s="101">
        <v>546247</v>
      </c>
      <c r="E847" s="101">
        <v>935211</v>
      </c>
      <c r="F847" s="101">
        <v>248281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1777671</v>
      </c>
      <c r="D848" s="101">
        <v>542267</v>
      </c>
      <c r="E848" s="101">
        <v>929416</v>
      </c>
      <c r="F848" s="101">
        <v>256725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22318789542</v>
      </c>
      <c r="D854" s="102">
        <v>6571206543</v>
      </c>
      <c r="E854" s="102">
        <v>1692307865</v>
      </c>
      <c r="F854" s="102">
        <v>1248219727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22620678271</v>
      </c>
      <c r="D855" s="102">
        <v>6544809223</v>
      </c>
      <c r="E855" s="102">
        <v>1661726403</v>
      </c>
      <c r="F855" s="102">
        <v>1326425067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22454668418</v>
      </c>
      <c r="D856" s="102">
        <v>6537607390</v>
      </c>
      <c r="E856" s="102">
        <v>1587313445</v>
      </c>
      <c r="F856" s="102">
        <v>1253744418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22738290005</v>
      </c>
      <c r="D857" s="102">
        <v>6510806936</v>
      </c>
      <c r="E857" s="102">
        <v>1628157212</v>
      </c>
      <c r="F857" s="102">
        <v>1228428860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22713225004</v>
      </c>
      <c r="D858" s="102">
        <v>6471772831</v>
      </c>
      <c r="E858" s="102">
        <v>1605041194</v>
      </c>
      <c r="F858" s="102">
        <v>1231368336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22802008665</v>
      </c>
      <c r="D859" s="102">
        <v>6531535339</v>
      </c>
      <c r="E859" s="102">
        <v>1588461632</v>
      </c>
      <c r="F859" s="102">
        <v>1267555178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22820303754</v>
      </c>
      <c r="D860" s="102">
        <v>6552509309</v>
      </c>
      <c r="E860" s="102">
        <v>1589488853</v>
      </c>
      <c r="F860" s="102">
        <v>1232657391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23097186861</v>
      </c>
      <c r="D861" s="102">
        <v>6733988947</v>
      </c>
      <c r="E861" s="102">
        <v>1589089329</v>
      </c>
      <c r="F861" s="102">
        <v>1304883416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23068007092</v>
      </c>
      <c r="D862" s="102">
        <v>6736698009</v>
      </c>
      <c r="E862" s="102">
        <v>1542794591</v>
      </c>
      <c r="F862" s="102">
        <v>1313507256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23061883968</v>
      </c>
      <c r="D863" s="102">
        <v>6701788432</v>
      </c>
      <c r="E863" s="102">
        <v>1525701502</v>
      </c>
      <c r="F863" s="102">
        <v>1308449067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22937631718</v>
      </c>
      <c r="D864" s="102">
        <v>6486690028</v>
      </c>
      <c r="E864" s="102">
        <v>1536162718</v>
      </c>
      <c r="F864" s="102">
        <v>1318953533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23084893502</v>
      </c>
      <c r="D865" s="102">
        <v>6534211428</v>
      </c>
      <c r="E865" s="102">
        <v>1648470990</v>
      </c>
      <c r="F865" s="102">
        <v>1325934239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23408298309</v>
      </c>
      <c r="D866" s="102">
        <v>6710265109</v>
      </c>
      <c r="E866" s="102">
        <v>1710923004</v>
      </c>
      <c r="F866" s="102">
        <v>1362301172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12595</v>
      </c>
      <c r="D872" s="102">
        <v>12960</v>
      </c>
      <c r="E872" s="102">
        <v>1761</v>
      </c>
      <c r="F872" s="102">
        <v>4967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12838</v>
      </c>
      <c r="D873" s="102">
        <v>13053</v>
      </c>
      <c r="E873" s="102">
        <v>1735</v>
      </c>
      <c r="F873" s="102">
        <v>5275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12847</v>
      </c>
      <c r="D874" s="102">
        <v>12815</v>
      </c>
      <c r="E874" s="102">
        <v>1668</v>
      </c>
      <c r="F874" s="102">
        <v>5348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12961</v>
      </c>
      <c r="D875" s="102">
        <v>12604</v>
      </c>
      <c r="E875" s="102">
        <v>1712</v>
      </c>
      <c r="F875" s="102">
        <v>5230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12918</v>
      </c>
      <c r="D876" s="102">
        <v>12408</v>
      </c>
      <c r="E876" s="102">
        <v>1690</v>
      </c>
      <c r="F876" s="102">
        <v>5238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12943</v>
      </c>
      <c r="D877" s="102">
        <v>12392</v>
      </c>
      <c r="E877" s="102">
        <v>1682</v>
      </c>
      <c r="F877" s="102">
        <v>5265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12802</v>
      </c>
      <c r="D878" s="102">
        <v>12157</v>
      </c>
      <c r="E878" s="102">
        <v>1671</v>
      </c>
      <c r="F878" s="102">
        <v>5086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12810</v>
      </c>
      <c r="D879" s="102">
        <v>12284</v>
      </c>
      <c r="E879" s="102">
        <v>1659</v>
      </c>
      <c r="F879" s="102">
        <v>5286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12825</v>
      </c>
      <c r="D880" s="102">
        <v>12273</v>
      </c>
      <c r="E880" s="102">
        <v>1620</v>
      </c>
      <c r="F880" s="102">
        <v>5330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12910</v>
      </c>
      <c r="D881" s="102">
        <v>12020</v>
      </c>
      <c r="E881" s="102">
        <v>1641</v>
      </c>
      <c r="F881" s="102">
        <v>5287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12887</v>
      </c>
      <c r="D882" s="102">
        <v>11870</v>
      </c>
      <c r="E882" s="102">
        <v>1642</v>
      </c>
      <c r="F882" s="102">
        <v>5329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12976</v>
      </c>
      <c r="D883" s="102">
        <v>11962</v>
      </c>
      <c r="E883" s="102">
        <v>1763</v>
      </c>
      <c r="F883" s="102">
        <v>5340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13168</v>
      </c>
      <c r="D884" s="102">
        <v>12374</v>
      </c>
      <c r="E884" s="102">
        <v>1841</v>
      </c>
      <c r="F884" s="102">
        <v>5306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7.1000000000000004E-3</v>
      </c>
      <c r="D890" s="103">
        <v>3.5000000000000001E-3</v>
      </c>
      <c r="E890" s="103">
        <v>3.5000000000000001E-3</v>
      </c>
      <c r="F890" s="103">
        <v>1.5E-3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5.4999999999999997E-3</v>
      </c>
      <c r="D891" s="103">
        <v>3.5000000000000001E-3</v>
      </c>
      <c r="E891" s="103">
        <v>1.6000000000000001E-3</v>
      </c>
      <c r="F891" s="103">
        <v>1.5E-3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6.7999999999999996E-3</v>
      </c>
      <c r="D892" s="103">
        <v>3.5999999999999999E-3</v>
      </c>
      <c r="E892" s="103">
        <v>3.0999999999999999E-3</v>
      </c>
      <c r="F892" s="103">
        <v>1.4E-3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6.4000000000000003E-3</v>
      </c>
      <c r="D893" s="103">
        <v>3.7000000000000002E-3</v>
      </c>
      <c r="E893" s="103">
        <v>2.5999999999999999E-3</v>
      </c>
      <c r="F893" s="103">
        <v>1.2999999999999999E-3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6.7000000000000002E-3</v>
      </c>
      <c r="D894" s="103">
        <v>3.5999999999999999E-3</v>
      </c>
      <c r="E894" s="103">
        <v>2.8999999999999998E-3</v>
      </c>
      <c r="F894" s="103">
        <v>1.4E-3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6.7000000000000002E-3</v>
      </c>
      <c r="D895" s="103">
        <v>3.5999999999999999E-3</v>
      </c>
      <c r="E895" s="103">
        <v>2.8999999999999998E-3</v>
      </c>
      <c r="F895" s="103">
        <v>1.5E-3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6.6E-3</v>
      </c>
      <c r="D896" s="103">
        <v>3.5999999999999999E-3</v>
      </c>
      <c r="E896" s="103">
        <v>2.7000000000000001E-3</v>
      </c>
      <c r="F896" s="103">
        <v>1.6000000000000001E-3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6.4999999999999997E-3</v>
      </c>
      <c r="D897" s="103">
        <v>3.5999999999999999E-3</v>
      </c>
      <c r="E897" s="103">
        <v>2.7000000000000001E-3</v>
      </c>
      <c r="F897" s="103">
        <v>1.5E-3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7.1000000000000004E-3</v>
      </c>
      <c r="D898" s="103">
        <v>3.5999999999999999E-3</v>
      </c>
      <c r="E898" s="103">
        <v>3.2000000000000002E-3</v>
      </c>
      <c r="F898" s="103">
        <v>1.6000000000000001E-3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6.7000000000000002E-3</v>
      </c>
      <c r="D899" s="103">
        <v>3.7000000000000002E-3</v>
      </c>
      <c r="E899" s="103">
        <v>2.5999999999999999E-3</v>
      </c>
      <c r="F899" s="103">
        <v>1.6999999999999999E-3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7.3000000000000001E-3</v>
      </c>
      <c r="D900" s="103">
        <v>3.7000000000000002E-3</v>
      </c>
      <c r="E900" s="103">
        <v>3.5000000000000001E-3</v>
      </c>
      <c r="F900" s="103">
        <v>1.6000000000000001E-3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7.3000000000000001E-3</v>
      </c>
      <c r="D901" s="103">
        <v>3.7000000000000002E-3</v>
      </c>
      <c r="E901" s="103">
        <v>3.7000000000000002E-3</v>
      </c>
      <c r="F901" s="103">
        <v>1.6000000000000001E-3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7.1000000000000004E-3</v>
      </c>
      <c r="D902" s="103">
        <v>3.7000000000000002E-3</v>
      </c>
      <c r="E902" s="103">
        <v>3.3E-3</v>
      </c>
      <c r="F902" s="103">
        <v>1.6000000000000001E-3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4.4000000000000003E-3</v>
      </c>
      <c r="D908" s="103">
        <v>3.0000000000000001E-3</v>
      </c>
      <c r="E908" s="103">
        <v>1.6999999999999999E-3</v>
      </c>
      <c r="F908" s="103">
        <v>1.2999999999999999E-3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4.0000000000000001E-3</v>
      </c>
      <c r="D909" s="103">
        <v>2.8E-3</v>
      </c>
      <c r="E909" s="103">
        <v>8.9999999999999998E-4</v>
      </c>
      <c r="F909" s="103">
        <v>1.4E-3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4.0000000000000001E-3</v>
      </c>
      <c r="D910" s="103">
        <v>2.8999999999999998E-3</v>
      </c>
      <c r="E910" s="103">
        <v>6.9999999999999999E-4</v>
      </c>
      <c r="F910" s="103">
        <v>1.2999999999999999E-3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4.0000000000000001E-3</v>
      </c>
      <c r="D911" s="103">
        <v>3.0000000000000001E-3</v>
      </c>
      <c r="E911" s="103">
        <v>6.9999999999999999E-4</v>
      </c>
      <c r="F911" s="103">
        <v>1.1000000000000001E-3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3.7000000000000002E-3</v>
      </c>
      <c r="D912" s="103">
        <v>3.0000000000000001E-3</v>
      </c>
      <c r="E912" s="103">
        <v>5.0000000000000001E-4</v>
      </c>
      <c r="F912" s="103">
        <v>1.1000000000000001E-3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3.8999999999999998E-3</v>
      </c>
      <c r="D913" s="103">
        <v>3.0000000000000001E-3</v>
      </c>
      <c r="E913" s="103">
        <v>5.9999999999999995E-4</v>
      </c>
      <c r="F913" s="103">
        <v>1.1999999999999999E-3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4.0000000000000001E-3</v>
      </c>
      <c r="D914" s="103">
        <v>3.0999999999999999E-3</v>
      </c>
      <c r="E914" s="103">
        <v>5.9999999999999995E-4</v>
      </c>
      <c r="F914" s="103">
        <v>1.2999999999999999E-3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4.1000000000000003E-3</v>
      </c>
      <c r="D915" s="103">
        <v>3.0999999999999999E-3</v>
      </c>
      <c r="E915" s="103">
        <v>5.9999999999999995E-4</v>
      </c>
      <c r="F915" s="103">
        <v>1.4E-3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4.1000000000000003E-3</v>
      </c>
      <c r="D916" s="103">
        <v>3.2000000000000002E-3</v>
      </c>
      <c r="E916" s="103">
        <v>5.0000000000000001E-4</v>
      </c>
      <c r="F916" s="103">
        <v>1.4E-3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4.0000000000000001E-3</v>
      </c>
      <c r="D917" s="103">
        <v>3.2000000000000002E-3</v>
      </c>
      <c r="E917" s="103">
        <v>5.0000000000000001E-4</v>
      </c>
      <c r="F917" s="103">
        <v>1.4E-3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4.1999999999999997E-3</v>
      </c>
      <c r="D918" s="103">
        <v>3.2000000000000002E-3</v>
      </c>
      <c r="E918" s="103">
        <v>5.0000000000000001E-4</v>
      </c>
      <c r="F918" s="103">
        <v>1.6999999999999999E-3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4.1999999999999997E-3</v>
      </c>
      <c r="D919" s="103">
        <v>3.2000000000000002E-3</v>
      </c>
      <c r="E919" s="103">
        <v>5.0000000000000001E-4</v>
      </c>
      <c r="F919" s="103">
        <v>1.6000000000000001E-3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4.7999999999999996E-3</v>
      </c>
      <c r="D920" s="103">
        <v>3.5999999999999999E-3</v>
      </c>
      <c r="E920" s="103">
        <v>1.2999999999999999E-3</v>
      </c>
      <c r="F920" s="103">
        <v>1.6000000000000001E-3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4.4000000000000003E-3</v>
      </c>
      <c r="D926" s="103">
        <v>2.5999999999999999E-3</v>
      </c>
      <c r="E926" s="103">
        <v>1.6000000000000001E-3</v>
      </c>
      <c r="F926" s="103">
        <v>1.1999999999999999E-3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4.0000000000000001E-3</v>
      </c>
      <c r="D927" s="103">
        <v>2.8E-3</v>
      </c>
      <c r="E927" s="103">
        <v>1.6000000000000001E-3</v>
      </c>
      <c r="F927" s="103">
        <v>1.1999999999999999E-3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4.4000000000000003E-3</v>
      </c>
      <c r="D928" s="103">
        <v>2.7000000000000001E-3</v>
      </c>
      <c r="E928" s="103">
        <v>1.6000000000000001E-3</v>
      </c>
      <c r="F928" s="103">
        <v>1.1999999999999999E-3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4.3E-3</v>
      </c>
      <c r="D929" s="103">
        <v>2.7000000000000001E-3</v>
      </c>
      <c r="E929" s="103">
        <v>1.5E-3</v>
      </c>
      <c r="F929" s="103">
        <v>1.1999999999999999E-3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4.1999999999999997E-3</v>
      </c>
      <c r="D930" s="103">
        <v>2.7000000000000001E-3</v>
      </c>
      <c r="E930" s="103">
        <v>1.4E-3</v>
      </c>
      <c r="F930" s="103">
        <v>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4.0000000000000001E-3</v>
      </c>
      <c r="D931" s="103">
        <v>2.5999999999999999E-3</v>
      </c>
      <c r="E931" s="103">
        <v>1.2999999999999999E-3</v>
      </c>
      <c r="F931" s="103">
        <v>1.1000000000000001E-3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4.0000000000000001E-3</v>
      </c>
      <c r="D932" s="103">
        <v>2.5999999999999999E-3</v>
      </c>
      <c r="E932" s="103">
        <v>1.2999999999999999E-3</v>
      </c>
      <c r="F932" s="103">
        <v>1.1000000000000001E-3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4.1000000000000003E-3</v>
      </c>
      <c r="D933" s="103">
        <v>2.7000000000000001E-3</v>
      </c>
      <c r="E933" s="103">
        <v>1.1999999999999999E-3</v>
      </c>
      <c r="F933" s="103">
        <v>1.1999999999999999E-3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4.1000000000000003E-3</v>
      </c>
      <c r="D934" s="103">
        <v>2.7000000000000001E-3</v>
      </c>
      <c r="E934" s="103">
        <v>1.1999999999999999E-3</v>
      </c>
      <c r="F934" s="103">
        <v>1.1999999999999999E-3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4.1000000000000003E-3</v>
      </c>
      <c r="D935" s="103">
        <v>2.5999999999999999E-3</v>
      </c>
      <c r="E935" s="103">
        <v>1.1999999999999999E-3</v>
      </c>
      <c r="F935" s="103">
        <v>1.2999999999999999E-3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4.3E-3</v>
      </c>
      <c r="D936" s="103">
        <v>2.7000000000000001E-3</v>
      </c>
      <c r="E936" s="103">
        <v>1.4E-3</v>
      </c>
      <c r="F936" s="103">
        <v>1.4E-3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4.4000000000000003E-3</v>
      </c>
      <c r="D937" s="103">
        <v>2.7000000000000001E-3</v>
      </c>
      <c r="E937" s="103">
        <v>1.5E-3</v>
      </c>
      <c r="F937" s="103">
        <v>1.4E-3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4.3E-3</v>
      </c>
      <c r="D938" s="103">
        <v>2.5999999999999999E-3</v>
      </c>
      <c r="E938" s="103">
        <v>1.4E-3</v>
      </c>
      <c r="F938" s="103">
        <v>1.5E-3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2.8E-3</v>
      </c>
      <c r="D944" s="103">
        <v>2E-3</v>
      </c>
      <c r="E944" s="103">
        <v>5.9999999999999995E-4</v>
      </c>
      <c r="F944" s="103">
        <v>8.9999999999999998E-4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2.8E-3</v>
      </c>
      <c r="D945" s="103">
        <v>2E-3</v>
      </c>
      <c r="E945" s="103">
        <v>5.0000000000000001E-4</v>
      </c>
      <c r="F945" s="103">
        <v>8.9999999999999998E-4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3.3E-3</v>
      </c>
      <c r="D946" s="103">
        <v>2.2000000000000001E-3</v>
      </c>
      <c r="E946" s="103">
        <v>1.5E-3</v>
      </c>
      <c r="F946" s="103">
        <v>8.9999999999999998E-4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2.8999999999999998E-3</v>
      </c>
      <c r="D947" s="103">
        <v>2.0999999999999999E-3</v>
      </c>
      <c r="E947" s="103">
        <v>5.0000000000000001E-4</v>
      </c>
      <c r="F947" s="103">
        <v>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2.8E-3</v>
      </c>
      <c r="D948" s="103">
        <v>2E-3</v>
      </c>
      <c r="E948" s="103">
        <v>5.0000000000000001E-4</v>
      </c>
      <c r="F948" s="103">
        <v>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2.7000000000000001E-3</v>
      </c>
      <c r="D949" s="103">
        <v>2E-3</v>
      </c>
      <c r="E949" s="103">
        <v>4.0000000000000002E-4</v>
      </c>
      <c r="F949" s="103">
        <v>8.9999999999999998E-4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2.5999999999999999E-3</v>
      </c>
      <c r="D950" s="103">
        <v>2E-3</v>
      </c>
      <c r="E950" s="103">
        <v>2.9999999999999997E-4</v>
      </c>
      <c r="F950" s="103">
        <v>8.9999999999999998E-4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2.7000000000000001E-3</v>
      </c>
      <c r="D951" s="103">
        <v>2.0999999999999999E-3</v>
      </c>
      <c r="E951" s="103">
        <v>2.9999999999999997E-4</v>
      </c>
      <c r="F951" s="103">
        <v>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2.8E-3</v>
      </c>
      <c r="D952" s="103">
        <v>2.2000000000000001E-3</v>
      </c>
      <c r="E952" s="103">
        <v>4.0000000000000002E-4</v>
      </c>
      <c r="F952" s="103">
        <v>1.1000000000000001E-3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2.8E-3</v>
      </c>
      <c r="D953" s="103">
        <v>2.0999999999999999E-3</v>
      </c>
      <c r="E953" s="103">
        <v>4.0000000000000002E-4</v>
      </c>
      <c r="F953" s="103">
        <v>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2.8999999999999998E-3</v>
      </c>
      <c r="D954" s="103">
        <v>2.2000000000000001E-3</v>
      </c>
      <c r="E954" s="103">
        <v>4.0000000000000002E-4</v>
      </c>
      <c r="F954" s="103">
        <v>1.1000000000000001E-3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2.8E-3</v>
      </c>
      <c r="D955" s="103">
        <v>2E-3</v>
      </c>
      <c r="E955" s="103">
        <v>4.0000000000000002E-4</v>
      </c>
      <c r="F955" s="103">
        <v>1.1999999999999999E-3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2.8999999999999998E-3</v>
      </c>
      <c r="D956" s="103">
        <v>2.0999999999999999E-3</v>
      </c>
      <c r="E956" s="103">
        <v>4.0000000000000002E-4</v>
      </c>
      <c r="F956" s="103">
        <v>1.2999999999999999E-3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0.1348</v>
      </c>
      <c r="D962" s="103">
        <v>8.6900000000000005E-2</v>
      </c>
      <c r="E962" s="103">
        <v>3.1699999999999999E-2</v>
      </c>
      <c r="F962" s="103">
        <v>4.9000000000000002E-2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0.12909999999999999</v>
      </c>
      <c r="D963" s="103">
        <v>8.2000000000000003E-2</v>
      </c>
      <c r="E963" s="103">
        <v>3.1E-2</v>
      </c>
      <c r="F963" s="103">
        <v>4.6699999999999998E-2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0.12570000000000001</v>
      </c>
      <c r="D964" s="103">
        <v>8.0100000000000005E-2</v>
      </c>
      <c r="E964" s="103">
        <v>2.9399999999999999E-2</v>
      </c>
      <c r="F964" s="103">
        <v>4.41E-2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0.12529999999999999</v>
      </c>
      <c r="D965" s="103">
        <v>7.9299999999999995E-2</v>
      </c>
      <c r="E965" s="103">
        <v>3.1E-2</v>
      </c>
      <c r="F965" s="103">
        <v>4.2999999999999997E-2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0.1237</v>
      </c>
      <c r="D966" s="103">
        <v>7.9000000000000001E-2</v>
      </c>
      <c r="E966" s="103">
        <v>2.9700000000000001E-2</v>
      </c>
      <c r="F966" s="103">
        <v>4.2599999999999999E-2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0.12540000000000001</v>
      </c>
      <c r="D967" s="103">
        <v>0.08</v>
      </c>
      <c r="E967" s="103">
        <v>3.09E-2</v>
      </c>
      <c r="F967" s="103">
        <v>4.2900000000000001E-2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0.1242</v>
      </c>
      <c r="D968" s="103">
        <v>8.0100000000000005E-2</v>
      </c>
      <c r="E968" s="103">
        <v>2.9899999999999999E-2</v>
      </c>
      <c r="F968" s="103">
        <v>4.2799999999999998E-2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0.12529999999999999</v>
      </c>
      <c r="D969" s="103">
        <v>8.1000000000000003E-2</v>
      </c>
      <c r="E969" s="103">
        <v>2.9899999999999999E-2</v>
      </c>
      <c r="F969" s="103">
        <v>4.3299999999999998E-2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0.123</v>
      </c>
      <c r="D970" s="103">
        <v>7.9699999999999993E-2</v>
      </c>
      <c r="E970" s="103">
        <v>2.8799999999999999E-2</v>
      </c>
      <c r="F970" s="103">
        <v>4.2099999999999999E-2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0.12180000000000001</v>
      </c>
      <c r="D971" s="103">
        <v>8.0799999999999997E-2</v>
      </c>
      <c r="E971" s="103">
        <v>2.58E-2</v>
      </c>
      <c r="F971" s="103">
        <v>4.2299999999999997E-2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0.1231</v>
      </c>
      <c r="D972" s="103">
        <v>8.1199999999999994E-2</v>
      </c>
      <c r="E972" s="103">
        <v>2.7E-2</v>
      </c>
      <c r="F972" s="103">
        <v>4.2200000000000001E-2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0.1232</v>
      </c>
      <c r="D973" s="103">
        <v>8.1500000000000003E-2</v>
      </c>
      <c r="E973" s="103">
        <v>2.7199999999999998E-2</v>
      </c>
      <c r="F973" s="103">
        <v>4.1500000000000002E-2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0.12640000000000001</v>
      </c>
      <c r="D974" s="103">
        <v>8.48E-2</v>
      </c>
      <c r="E974" s="103">
        <v>2.63E-2</v>
      </c>
      <c r="F974" s="103">
        <v>4.3999999999999997E-2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0.84650000000000003</v>
      </c>
      <c r="D980" s="103">
        <f t="shared" si="34"/>
        <v>0.90200000000000002</v>
      </c>
      <c r="E980" s="103">
        <f t="shared" si="34"/>
        <v>0.96089999999999998</v>
      </c>
      <c r="F980" s="103">
        <f t="shared" si="34"/>
        <v>0.94610000000000005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0.85460000000000003</v>
      </c>
      <c r="D981" s="103">
        <f t="shared" si="34"/>
        <v>0.90690000000000004</v>
      </c>
      <c r="E981" s="103">
        <f t="shared" si="34"/>
        <v>0.96439999999999992</v>
      </c>
      <c r="F981" s="103">
        <f t="shared" si="34"/>
        <v>0.94830000000000014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0.85580000000000001</v>
      </c>
      <c r="D982" s="103">
        <f t="shared" si="34"/>
        <v>0.90849999999999986</v>
      </c>
      <c r="E982" s="103">
        <f t="shared" si="34"/>
        <v>0.9637</v>
      </c>
      <c r="F982" s="103">
        <f t="shared" si="34"/>
        <v>0.95110000000000006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0.85710000000000008</v>
      </c>
      <c r="D983" s="103">
        <f t="shared" si="34"/>
        <v>0.9091999999999999</v>
      </c>
      <c r="E983" s="103">
        <f t="shared" si="34"/>
        <v>0.9637</v>
      </c>
      <c r="F983" s="103">
        <f t="shared" si="34"/>
        <v>0.95240000000000002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0.85889999999999989</v>
      </c>
      <c r="D984" s="103">
        <f t="shared" si="34"/>
        <v>0.90969999999999995</v>
      </c>
      <c r="E984" s="103">
        <f t="shared" si="34"/>
        <v>0.96500000000000019</v>
      </c>
      <c r="F984" s="103">
        <f t="shared" si="34"/>
        <v>0.95290000000000008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0.85729999999999995</v>
      </c>
      <c r="D985" s="103">
        <f t="shared" si="34"/>
        <v>0.90879999999999994</v>
      </c>
      <c r="E985" s="103">
        <f t="shared" si="34"/>
        <v>0.96389999999999998</v>
      </c>
      <c r="F985" s="103">
        <f t="shared" si="34"/>
        <v>0.95240000000000002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0.85859999999999992</v>
      </c>
      <c r="D986" s="103">
        <f t="shared" si="34"/>
        <v>0.90859999999999985</v>
      </c>
      <c r="E986" s="103">
        <f t="shared" si="34"/>
        <v>0.96519999999999995</v>
      </c>
      <c r="F986" s="103">
        <f t="shared" si="34"/>
        <v>0.95230000000000004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0.85730000000000006</v>
      </c>
      <c r="D987" s="103">
        <f t="shared" si="34"/>
        <v>0.90749999999999997</v>
      </c>
      <c r="E987" s="103">
        <f t="shared" si="34"/>
        <v>0.96529999999999994</v>
      </c>
      <c r="F987" s="103">
        <f t="shared" si="34"/>
        <v>0.95160000000000011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0.8589</v>
      </c>
      <c r="D988" s="103">
        <f t="shared" si="34"/>
        <v>0.90859999999999996</v>
      </c>
      <c r="E988" s="103">
        <f t="shared" si="34"/>
        <v>0.96590000000000009</v>
      </c>
      <c r="F988" s="103">
        <f t="shared" si="34"/>
        <v>0.9526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0.86059999999999992</v>
      </c>
      <c r="D989" s="103">
        <f t="shared" si="34"/>
        <v>0.90759999999999996</v>
      </c>
      <c r="E989" s="103">
        <f t="shared" si="34"/>
        <v>0.96950000000000003</v>
      </c>
      <c r="F989" s="103">
        <f t="shared" si="34"/>
        <v>0.95230000000000004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0.85820000000000007</v>
      </c>
      <c r="D990" s="103">
        <f t="shared" si="34"/>
        <v>0.90700000000000003</v>
      </c>
      <c r="E990" s="103">
        <f t="shared" si="34"/>
        <v>0.96720000000000017</v>
      </c>
      <c r="F990" s="103">
        <f t="shared" si="34"/>
        <v>0.95199999999999996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0.85810000000000008</v>
      </c>
      <c r="D991" s="103">
        <f t="shared" si="34"/>
        <v>0.90689999999999993</v>
      </c>
      <c r="E991" s="103">
        <f t="shared" si="34"/>
        <v>0.96670000000000011</v>
      </c>
      <c r="F991" s="103">
        <f t="shared" si="34"/>
        <v>0.95269999999999999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0.85450000000000004</v>
      </c>
      <c r="D992" s="103">
        <f t="shared" si="34"/>
        <v>0.90319999999999989</v>
      </c>
      <c r="E992" s="103">
        <f t="shared" si="34"/>
        <v>0.96730000000000016</v>
      </c>
      <c r="F992" s="103">
        <f t="shared" si="34"/>
        <v>0.95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2022-12-22T19:45:16Z</dcterms:modified>
</cp:coreProperties>
</file>